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G:\Marketing\Project Atlantic\AIGLL Website\CMS Documents\New Documents - same URL\Phase 2\"/>
    </mc:Choice>
  </mc:AlternateContent>
  <workbookProtection workbookPassword="EC06" lockStructure="1"/>
  <bookViews>
    <workbookView xWindow="480" yWindow="120" windowWidth="23000" windowHeight="14370"/>
  </bookViews>
  <sheets>
    <sheet name="Gift Inter Vivos Calculator" sheetId="5" r:id="rId1"/>
  </sheets>
  <definedNames>
    <definedName name="_xlnm.Print_Area" localSheetId="0">'Gift Inter Vivos Calculator'!$B$2:$G$53</definedName>
  </definedNames>
  <calcPr calcId="162913"/>
</workbook>
</file>

<file path=xl/calcChain.xml><?xml version="1.0" encoding="utf-8"?>
<calcChain xmlns="http://schemas.openxmlformats.org/spreadsheetml/2006/main">
  <c r="D35" i="5" l="1"/>
  <c r="D34" i="5"/>
  <c r="D33" i="5"/>
  <c r="D32" i="5"/>
  <c r="D31" i="5"/>
  <c r="D30" i="5"/>
  <c r="D29" i="5"/>
  <c r="L8" i="5" l="1"/>
  <c r="K8" i="5"/>
  <c r="L7" i="5"/>
  <c r="K7" i="5"/>
  <c r="L6" i="5"/>
  <c r="K6" i="5"/>
  <c r="L5" i="5"/>
  <c r="K5" i="5"/>
  <c r="L4" i="5"/>
  <c r="F19" i="5" s="1"/>
  <c r="L14" i="5" s="1"/>
  <c r="K4" i="5"/>
  <c r="L12" i="5" l="1"/>
  <c r="F29" i="5" s="1"/>
  <c r="K14" i="5"/>
  <c r="F31" i="5" s="1"/>
  <c r="L13" i="5"/>
  <c r="F30" i="5" s="1"/>
  <c r="K13" i="5"/>
  <c r="K12" i="5"/>
  <c r="E46" i="5"/>
  <c r="F44" i="5"/>
  <c r="F21" i="5"/>
  <c r="F20" i="5"/>
  <c r="D23" i="5"/>
  <c r="E35" i="5" s="1"/>
  <c r="D22" i="5"/>
  <c r="E34" i="5" s="1"/>
  <c r="D21" i="5"/>
  <c r="E33" i="5" s="1"/>
  <c r="D20" i="5"/>
  <c r="E32" i="5" s="1"/>
  <c r="D19" i="5"/>
  <c r="E31" i="5" l="1"/>
  <c r="E30" i="5"/>
  <c r="E29" i="5"/>
  <c r="L15" i="5"/>
  <c r="K15" i="5"/>
  <c r="K16" i="5"/>
  <c r="L16" i="5"/>
  <c r="F22" i="5"/>
  <c r="F23" i="5"/>
  <c r="D24" i="5"/>
  <c r="E24" i="5"/>
  <c r="F32" i="5" l="1"/>
  <c r="F33" i="5"/>
  <c r="K18" i="5"/>
  <c r="L18" i="5"/>
  <c r="K17" i="5"/>
  <c r="L17" i="5"/>
  <c r="F24" i="5"/>
  <c r="F35" i="5" l="1"/>
  <c r="F34" i="5"/>
  <c r="E38" i="5"/>
  <c r="E48" i="5"/>
  <c r="E50" i="5" s="1"/>
  <c r="F36" i="5" l="1"/>
</calcChain>
</file>

<file path=xl/sharedStrings.xml><?xml version="1.0" encoding="utf-8"?>
<sst xmlns="http://schemas.openxmlformats.org/spreadsheetml/2006/main" count="47" uniqueCount="38">
  <si>
    <t>The results from this calculator are for illustrative purposes only and do not constitute advice. No liability is accepted for any loss, damages or expenses suffered through use of this calculator.</t>
  </si>
  <si>
    <t>For Intermediaries only</t>
  </si>
  <si>
    <t>Gift Inter Vivos Calculator</t>
  </si>
  <si>
    <t>Level Term</t>
  </si>
  <si>
    <t>Sum Assured</t>
  </si>
  <si>
    <t>4 years</t>
  </si>
  <si>
    <t>3 years</t>
  </si>
  <si>
    <t>5 years</t>
  </si>
  <si>
    <t>6 years</t>
  </si>
  <si>
    <t>7 years</t>
  </si>
  <si>
    <t>Competitor total cost of cover</t>
  </si>
  <si>
    <t>Total</t>
  </si>
  <si>
    <t>Monthly or annual premiums</t>
  </si>
  <si>
    <t>Monthly</t>
  </si>
  <si>
    <t>Annual</t>
  </si>
  <si>
    <t>Year</t>
  </si>
  <si>
    <t>Cost Over Term</t>
  </si>
  <si>
    <t>Competitor premium</t>
  </si>
  <si>
    <t>Cost of cover as % of IHT liability</t>
  </si>
  <si>
    <t>Total Cover</t>
  </si>
  <si>
    <t>IHT Liability</t>
  </si>
  <si>
    <t>Cover/cost per year</t>
  </si>
  <si>
    <t>Cover structure</t>
  </si>
  <si>
    <t>Cost over Term</t>
  </si>
  <si>
    <t>-</t>
  </si>
  <si>
    <t>Total Premiums</t>
  </si>
  <si>
    <t>Initial IHT liability on gift</t>
  </si>
  <si>
    <t>EDCO 3650-0224</t>
  </si>
  <si>
    <r>
      <t xml:space="preserve">Please complete all </t>
    </r>
    <r>
      <rPr>
        <b/>
        <sz val="11"/>
        <color rgb="FFB10101"/>
        <rFont val="Calibri"/>
        <family val="2"/>
        <scheme val="minor"/>
      </rPr>
      <t>red</t>
    </r>
    <r>
      <rPr>
        <b/>
        <sz val="11"/>
        <rFont val="Calibri"/>
        <family val="2"/>
        <scheme val="minor"/>
      </rPr>
      <t xml:space="preserve"> fields </t>
    </r>
    <r>
      <rPr>
        <sz val="11"/>
        <rFont val="Calibri"/>
        <family val="2"/>
        <scheme val="minor"/>
      </rPr>
      <t>(press tab to move between the fields)</t>
    </r>
  </si>
  <si>
    <r>
      <t xml:space="preserve">Premium </t>
    </r>
    <r>
      <rPr>
        <b/>
        <sz val="11"/>
        <color rgb="FFB10101"/>
        <rFont val="Calibri"/>
        <family val="2"/>
        <scheme val="minor"/>
      </rPr>
      <t>*</t>
    </r>
  </si>
  <si>
    <r>
      <rPr>
        <sz val="10.5"/>
        <color rgb="FFB10101"/>
        <rFont val="Calibri"/>
        <family val="2"/>
        <scheme val="minor"/>
      </rPr>
      <t>*</t>
    </r>
    <r>
      <rPr>
        <sz val="10.5"/>
        <rFont val="Calibri"/>
        <family val="2"/>
        <scheme val="minor"/>
      </rPr>
      <t xml:space="preserve"> Total premium will reduce each year from year 4 onwards</t>
    </r>
  </si>
  <si>
    <r>
      <t xml:space="preserve">Total Premium </t>
    </r>
    <r>
      <rPr>
        <b/>
        <sz val="11"/>
        <color rgb="FFB10101"/>
        <rFont val="Calibri"/>
        <family val="2"/>
        <scheme val="minor"/>
      </rPr>
      <t>*</t>
    </r>
  </si>
  <si>
    <t>Calculate the Level Term cover required to mirror the reducing IHT liability on a gift, and compare the overall cost with Aviva Protection UK Limited against a competitor's Gift Inter Vivos (GIV) product.</t>
  </si>
  <si>
    <t>Aviva Protection UK Limited. Telephone 0345 600 6820. Registered in England and Wales. Number 6367921. Registered address: Aviva, Wellington Row, York, YO90 1WR. Aviva Protection UK Limited is authorised by the Prudential Regulation Authority and regulated by the Financial Conduct Authority and the Prudential Regulation Authority. The registration number is 473752.</t>
  </si>
  <si>
    <t>Aviva vs competitor's GIV product</t>
  </si>
  <si>
    <t>Aviva total cost of cover</t>
  </si>
  <si>
    <t>Total cost difference with Aviva</t>
  </si>
  <si>
    <t>Gift Inter Vivos with Aviva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</si>
</sst>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27" x14ac:knownFonts="1">
    <font>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8"/>
      <color rgb="FF0070C0"/>
      <name val="Calibri"/>
      <family val="2"/>
      <scheme val="minor"/>
    </font>
    <font>
      <b/>
      <sz val="13"/>
      <color theme="1"/>
      <name val="Calibri"/>
      <family val="2"/>
      <scheme val="minor"/>
    </font>
    <font>
      <sz val="13"/>
      <color theme="1"/>
      <name val="Calibri"/>
      <family val="2"/>
      <scheme val="minor"/>
    </font>
    <font>
      <b/>
      <sz val="11"/>
      <name val="Calibri"/>
      <family val="2"/>
      <scheme val="minor"/>
    </font>
    <font>
      <b/>
      <sz val="11"/>
      <color theme="1"/>
      <name val="Calibri"/>
      <family val="2"/>
      <scheme val="minor"/>
    </font>
    <font>
      <b/>
      <sz val="10"/>
      <name val="Calibri"/>
      <family val="2"/>
      <scheme val="minor"/>
    </font>
    <font>
      <b/>
      <sz val="22"/>
      <color rgb="FF002060"/>
      <name val="Calibri"/>
      <family val="2"/>
      <scheme val="minor"/>
    </font>
    <font>
      <sz val="14"/>
      <color theme="0"/>
      <name val="Calibri"/>
      <family val="2"/>
      <scheme val="minor"/>
    </font>
    <font>
      <sz val="1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sz val="11"/>
      <color theme="1"/>
      <name val="Calibri"/>
      <family val="2"/>
      <scheme val="minor"/>
    </font>
    <font>
      <sz val="11"/>
      <color theme="0"/>
      <name val="Calibri"/>
      <family val="2"/>
      <scheme val="minor"/>
    </font>
    <font>
      <sz val="12"/>
      <color theme="1"/>
      <name val="Calibri"/>
      <family val="2"/>
      <scheme val="minor"/>
    </font>
    <font>
      <sz val="10.5"/>
      <name val="Calibri"/>
      <family val="2"/>
      <scheme val="minor"/>
    </font>
    <font>
      <b/>
      <sz val="12"/>
      <color theme="1"/>
      <name val="Calibri"/>
      <family val="2"/>
      <scheme val="minor"/>
    </font>
    <font>
      <sz val="13"/>
      <color rgb="FF0070C0"/>
      <name val="Calibri"/>
      <family val="2"/>
      <scheme val="minor"/>
    </font>
    <font>
      <b/>
      <sz val="13"/>
      <color rgb="FF0070C0"/>
      <name val="Calibri"/>
      <family val="2"/>
      <scheme val="minor"/>
    </font>
    <font>
      <b/>
      <sz val="11"/>
      <color theme="0"/>
      <name val="Calibri"/>
      <family val="2"/>
      <scheme val="minor"/>
    </font>
    <font>
      <u/>
      <sz val="11"/>
      <color theme="0"/>
      <name val="Calibri"/>
      <family val="2"/>
      <scheme val="minor"/>
    </font>
    <font>
      <b/>
      <sz val="22"/>
      <color rgb="FF191D64"/>
      <name val="Calibri"/>
      <family val="2"/>
      <scheme val="minor"/>
    </font>
    <font>
      <b/>
      <sz val="11"/>
      <color rgb="FFB10101"/>
      <name val="Calibri"/>
      <family val="2"/>
      <scheme val="minor"/>
    </font>
    <font>
      <sz val="10.5"/>
      <color rgb="FFB1010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191D64"/>
        <bgColor indexed="64"/>
      </patternFill>
    </fill>
    <fill>
      <patternFill patternType="solid">
        <fgColor rgb="FFFFF3C6"/>
        <bgColor indexed="64"/>
      </patternFill>
    </fill>
    <fill>
      <patternFill patternType="solid">
        <fgColor rgb="FF9CCDFB"/>
        <bgColor indexed="64"/>
      </patternFill>
    </fill>
  </fills>
  <borders count="25">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right/>
      <top/>
      <bottom style="thin">
        <color rgb="FFB10101"/>
      </bottom>
      <diagonal/>
    </border>
    <border>
      <left style="thin">
        <color rgb="FFB10101"/>
      </left>
      <right/>
      <top/>
      <bottom/>
      <diagonal/>
    </border>
    <border>
      <left style="thin">
        <color rgb="FFB10101"/>
      </left>
      <right/>
      <top style="thin">
        <color rgb="FFB10101"/>
      </top>
      <bottom/>
      <diagonal/>
    </border>
    <border>
      <left/>
      <right/>
      <top style="thin">
        <color rgb="FFB10101"/>
      </top>
      <bottom/>
      <diagonal/>
    </border>
    <border>
      <left style="thin">
        <color rgb="FFB10101"/>
      </left>
      <right style="thin">
        <color rgb="FFB10101"/>
      </right>
      <top style="thin">
        <color rgb="FFB10101"/>
      </top>
      <bottom style="thin">
        <color rgb="FFB10101"/>
      </bottom>
      <diagonal/>
    </border>
    <border>
      <left style="thin">
        <color rgb="FFB10101"/>
      </left>
      <right style="thin">
        <color theme="0" tint="-0.499984740745262"/>
      </right>
      <top style="thin">
        <color theme="0" tint="-0.499984740745262"/>
      </top>
      <bottom style="thin">
        <color theme="0" tint="-0.499984740745262"/>
      </bottom>
      <diagonal/>
    </border>
    <border>
      <left style="thin">
        <color theme="0" tint="-0.499984740745262"/>
      </left>
      <right style="thin">
        <color rgb="FFB10101"/>
      </right>
      <top style="thin">
        <color theme="0" tint="-0.499984740745262"/>
      </top>
      <bottom style="thin">
        <color theme="0" tint="-0.499984740745262"/>
      </bottom>
      <diagonal/>
    </border>
    <border>
      <left style="thin">
        <color rgb="FFB10101"/>
      </left>
      <right/>
      <top style="thin">
        <color rgb="FFB10101"/>
      </top>
      <bottom style="thin">
        <color rgb="FFB10101"/>
      </bottom>
      <diagonal/>
    </border>
    <border>
      <left style="thin">
        <color theme="0" tint="-0.499984740745262"/>
      </left>
      <right style="thin">
        <color theme="0" tint="-0.499984740745262"/>
      </right>
      <top style="thin">
        <color rgb="FFB10101"/>
      </top>
      <bottom style="thin">
        <color theme="0" tint="-0.499984740745262"/>
      </bottom>
      <diagonal/>
    </border>
    <border>
      <left/>
      <right/>
      <top style="thin">
        <color rgb="FFB10101"/>
      </top>
      <bottom style="thin">
        <color theme="0" tint="-0.499984740745262"/>
      </bottom>
      <diagonal/>
    </border>
  </borders>
  <cellStyleXfs count="2">
    <xf numFmtId="0" fontId="0" fillId="0" borderId="0"/>
    <xf numFmtId="9" fontId="15" fillId="0" borderId="0" applyFont="0" applyFill="0" applyBorder="0" applyAlignment="0" applyProtection="0"/>
  </cellStyleXfs>
  <cellXfs count="85">
    <xf numFmtId="0" fontId="0" fillId="0" borderId="0" xfId="0"/>
    <xf numFmtId="0" fontId="0" fillId="2" borderId="0" xfId="0" applyFill="1" applyAlignment="1" applyProtection="1">
      <alignment vertical="center"/>
    </xf>
    <xf numFmtId="0" fontId="7" fillId="2" borderId="0" xfId="0" applyFont="1" applyFill="1" applyBorder="1" applyAlignment="1" applyProtection="1">
      <alignment vertical="center"/>
    </xf>
    <xf numFmtId="0" fontId="0" fillId="2" borderId="0" xfId="0" applyFill="1" applyBorder="1" applyAlignment="1" applyProtection="1">
      <alignment vertical="center"/>
    </xf>
    <xf numFmtId="0" fontId="6" fillId="2" borderId="0" xfId="0" applyFont="1" applyFill="1" applyBorder="1" applyAlignment="1" applyProtection="1">
      <alignment vertical="center" wrapText="1"/>
    </xf>
    <xf numFmtId="0" fontId="0" fillId="2" borderId="1" xfId="0" applyFill="1" applyBorder="1" applyAlignment="1" applyProtection="1">
      <alignment vertical="center"/>
    </xf>
    <xf numFmtId="0" fontId="0" fillId="2" borderId="7" xfId="0" applyFill="1" applyBorder="1" applyAlignment="1" applyProtection="1">
      <alignment vertical="center"/>
    </xf>
    <xf numFmtId="0" fontId="0" fillId="2" borderId="8" xfId="0" applyFill="1" applyBorder="1" applyAlignment="1" applyProtection="1">
      <alignment vertical="center"/>
    </xf>
    <xf numFmtId="0" fontId="0" fillId="2" borderId="2" xfId="0" applyFill="1" applyBorder="1" applyAlignment="1" applyProtection="1">
      <alignment vertical="center"/>
    </xf>
    <xf numFmtId="0" fontId="0" fillId="2" borderId="9" xfId="0" applyFill="1" applyBorder="1" applyAlignment="1" applyProtection="1">
      <alignment vertical="center"/>
    </xf>
    <xf numFmtId="0" fontId="0" fillId="2" borderId="3" xfId="0" applyFill="1" applyBorder="1" applyAlignment="1" applyProtection="1">
      <alignment vertical="center"/>
    </xf>
    <xf numFmtId="0" fontId="12" fillId="2" borderId="0" xfId="0" applyFont="1" applyFill="1" applyAlignment="1" applyProtection="1">
      <alignment vertical="center"/>
    </xf>
    <xf numFmtId="0" fontId="14" fillId="2" borderId="0" xfId="0" applyFont="1" applyFill="1" applyAlignment="1" applyProtection="1">
      <alignment vertical="center"/>
    </xf>
    <xf numFmtId="0" fontId="1" fillId="2" borderId="9" xfId="0" applyFont="1" applyFill="1" applyBorder="1" applyAlignment="1" applyProtection="1">
      <alignment vertical="center"/>
    </xf>
    <xf numFmtId="0" fontId="3" fillId="2" borderId="0" xfId="0" applyFont="1" applyFill="1" applyBorder="1" applyAlignment="1" applyProtection="1">
      <alignment vertical="center"/>
    </xf>
    <xf numFmtId="0" fontId="0" fillId="2" borderId="0" xfId="0"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16" fillId="2" borderId="0" xfId="0" applyFont="1" applyFill="1" applyAlignment="1" applyProtection="1">
      <alignment vertical="center"/>
    </xf>
    <xf numFmtId="0" fontId="2" fillId="2" borderId="9" xfId="0" applyFont="1" applyFill="1" applyBorder="1" applyAlignment="1" applyProtection="1">
      <alignment horizontal="center" vertical="center"/>
    </xf>
    <xf numFmtId="0" fontId="11" fillId="2" borderId="0" xfId="0" applyFont="1" applyFill="1" applyBorder="1" applyAlignment="1" applyProtection="1">
      <alignment vertical="center"/>
    </xf>
    <xf numFmtId="0" fontId="0" fillId="2" borderId="10" xfId="0" applyFill="1" applyBorder="1" applyAlignment="1" applyProtection="1">
      <alignment vertical="center"/>
    </xf>
    <xf numFmtId="0" fontId="0" fillId="2" borderId="0" xfId="0" applyFill="1" applyAlignment="1" applyProtection="1">
      <alignment horizontal="center" vertical="center"/>
    </xf>
    <xf numFmtId="0" fontId="0" fillId="2" borderId="12" xfId="0" applyFont="1" applyFill="1" applyBorder="1" applyAlignment="1" applyProtection="1">
      <alignment horizontal="center" vertical="center"/>
    </xf>
    <xf numFmtId="165" fontId="11" fillId="2" borderId="13" xfId="1" applyNumberFormat="1" applyFont="1" applyFill="1" applyBorder="1" applyAlignment="1" applyProtection="1">
      <alignment horizontal="center" vertical="center"/>
    </xf>
    <xf numFmtId="0" fontId="0" fillId="2" borderId="14" xfId="0" applyFont="1" applyFill="1" applyBorder="1" applyAlignment="1" applyProtection="1">
      <alignment horizontal="center" vertical="center"/>
    </xf>
    <xf numFmtId="0" fontId="7" fillId="2" borderId="12" xfId="0" applyFont="1" applyFill="1" applyBorder="1" applyAlignment="1" applyProtection="1">
      <alignment horizontal="center" vertical="center"/>
    </xf>
    <xf numFmtId="165" fontId="6" fillId="2" borderId="12" xfId="1" applyNumberFormat="1" applyFont="1" applyFill="1" applyBorder="1" applyAlignment="1" applyProtection="1">
      <alignment horizontal="center" vertical="center"/>
    </xf>
    <xf numFmtId="164" fontId="6" fillId="2" borderId="12" xfId="1" applyNumberFormat="1" applyFont="1" applyFill="1" applyBorder="1" applyAlignment="1" applyProtection="1">
      <alignment horizontal="center" vertical="center"/>
    </xf>
    <xf numFmtId="0" fontId="9" fillId="2" borderId="0" xfId="0" applyFont="1" applyFill="1" applyBorder="1" applyAlignment="1" applyProtection="1">
      <alignment vertical="center"/>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indent="1"/>
    </xf>
    <xf numFmtId="0" fontId="17" fillId="2" borderId="0" xfId="0" applyFont="1" applyFill="1" applyBorder="1" applyAlignment="1" applyProtection="1">
      <alignment horizontal="left" vertical="center" indent="1"/>
    </xf>
    <xf numFmtId="0" fontId="5" fillId="2" borderId="0" xfId="0" applyFont="1" applyFill="1" applyBorder="1" applyAlignment="1" applyProtection="1">
      <alignment vertical="center"/>
    </xf>
    <xf numFmtId="0" fontId="3" fillId="2" borderId="0" xfId="0" applyFont="1" applyFill="1" applyBorder="1" applyAlignment="1" applyProtection="1">
      <alignment horizontal="left" vertical="center" indent="1"/>
    </xf>
    <xf numFmtId="164" fontId="5" fillId="2" borderId="0" xfId="0" applyNumberFormat="1"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20" fillId="2" borderId="0" xfId="0" applyFont="1" applyFill="1" applyBorder="1" applyAlignment="1" applyProtection="1">
      <alignment horizontal="left" vertical="center" indent="1"/>
    </xf>
    <xf numFmtId="0" fontId="4" fillId="2" borderId="0" xfId="0" applyFont="1" applyFill="1" applyBorder="1" applyAlignment="1" applyProtection="1">
      <alignment horizontal="left" vertical="center" indent="1"/>
    </xf>
    <xf numFmtId="164" fontId="5" fillId="2" borderId="12" xfId="0" applyNumberFormat="1" applyFont="1" applyFill="1" applyBorder="1" applyAlignment="1" applyProtection="1">
      <alignment horizontal="center" vertical="center"/>
    </xf>
    <xf numFmtId="0" fontId="21" fillId="2" borderId="0" xfId="0" applyFont="1" applyFill="1" applyBorder="1" applyAlignment="1" applyProtection="1">
      <alignment horizontal="left" vertical="center" indent="1"/>
    </xf>
    <xf numFmtId="0" fontId="4"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0" fillId="2" borderId="10" xfId="0"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0" fillId="2" borderId="11" xfId="0" applyFill="1" applyBorder="1" applyAlignment="1" applyProtection="1">
      <alignment horizontal="center" vertical="center"/>
    </xf>
    <xf numFmtId="0" fontId="5" fillId="2" borderId="0" xfId="0" applyFont="1" applyFill="1" applyAlignment="1" applyProtection="1">
      <alignment horizontal="center" vertical="center"/>
    </xf>
    <xf numFmtId="0" fontId="0" fillId="2" borderId="0" xfId="0" applyFont="1" applyFill="1" applyBorder="1" applyAlignment="1" applyProtection="1">
      <alignment horizontal="left" vertical="center" indent="1"/>
    </xf>
    <xf numFmtId="164" fontId="4" fillId="2" borderId="12" xfId="0" applyNumberFormat="1" applyFont="1" applyFill="1" applyBorder="1" applyAlignment="1" applyProtection="1">
      <alignment horizontal="center" vertical="center"/>
    </xf>
    <xf numFmtId="10" fontId="4" fillId="2" borderId="12" xfId="0" applyNumberFormat="1" applyFont="1" applyFill="1" applyBorder="1" applyAlignment="1" applyProtection="1">
      <alignment horizontal="center" vertical="center"/>
    </xf>
    <xf numFmtId="165" fontId="11" fillId="2" borderId="12" xfId="1" applyNumberFormat="1" applyFont="1" applyFill="1" applyBorder="1" applyAlignment="1" applyProtection="1">
      <alignment horizontal="center" vertical="center"/>
    </xf>
    <xf numFmtId="0" fontId="11" fillId="2" borderId="0" xfId="0" applyFont="1" applyFill="1" applyAlignment="1" applyProtection="1">
      <alignment vertical="center"/>
    </xf>
    <xf numFmtId="0" fontId="11" fillId="2" borderId="0" xfId="0" applyFont="1" applyFill="1" applyAlignment="1" applyProtection="1">
      <alignment horizontal="center" vertical="center"/>
    </xf>
    <xf numFmtId="165" fontId="0" fillId="2" borderId="12" xfId="0" applyNumberFormat="1" applyFill="1" applyBorder="1" applyAlignment="1" applyProtection="1">
      <alignment horizontal="center" vertical="center"/>
    </xf>
    <xf numFmtId="164" fontId="11" fillId="2" borderId="12" xfId="1" applyNumberFormat="1" applyFont="1" applyFill="1" applyBorder="1" applyAlignment="1" applyProtection="1">
      <alignment horizontal="center" vertical="center"/>
    </xf>
    <xf numFmtId="0" fontId="23" fillId="2" borderId="0" xfId="0" applyFont="1" applyFill="1" applyAlignment="1" applyProtection="1">
      <alignment horizontal="center" vertical="center"/>
    </xf>
    <xf numFmtId="0" fontId="16" fillId="2" borderId="0" xfId="0" applyFont="1" applyFill="1" applyAlignment="1" applyProtection="1">
      <alignment horizontal="center" vertical="center"/>
    </xf>
    <xf numFmtId="164" fontId="16" fillId="2" borderId="0" xfId="0" applyNumberFormat="1" applyFont="1" applyFill="1" applyAlignment="1" applyProtection="1">
      <alignment horizontal="center" vertical="center"/>
    </xf>
    <xf numFmtId="0" fontId="16" fillId="2" borderId="0" xfId="0" applyFont="1" applyFill="1" applyBorder="1" applyAlignment="1" applyProtection="1">
      <alignment vertical="center"/>
    </xf>
    <xf numFmtId="0" fontId="24" fillId="2" borderId="0" xfId="0" applyFont="1" applyFill="1" applyBorder="1" applyAlignment="1" applyProtection="1">
      <alignment vertical="center"/>
    </xf>
    <xf numFmtId="0" fontId="6" fillId="5" borderId="12" xfId="0" applyFont="1" applyFill="1" applyBorder="1" applyAlignment="1" applyProtection="1">
      <alignment horizontal="center" vertical="center"/>
    </xf>
    <xf numFmtId="0" fontId="6" fillId="5" borderId="14" xfId="0" applyFont="1"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16" xfId="0" applyFont="1" applyFill="1" applyBorder="1" applyAlignment="1" applyProtection="1">
      <alignment horizontal="left" vertical="center" indent="1"/>
    </xf>
    <xf numFmtId="165" fontId="5" fillId="2" borderId="17" xfId="0" applyNumberFormat="1" applyFont="1" applyFill="1" applyBorder="1" applyAlignment="1" applyProtection="1">
      <alignment horizontal="center" vertical="center"/>
      <protection locked="0"/>
    </xf>
    <xf numFmtId="0" fontId="0" fillId="2" borderId="18" xfId="0" applyFill="1" applyBorder="1" applyAlignment="1" applyProtection="1">
      <alignment horizontal="center" vertical="center"/>
    </xf>
    <xf numFmtId="165" fontId="5" fillId="2" borderId="19" xfId="0" applyNumberFormat="1" applyFont="1" applyFill="1" applyBorder="1" applyAlignment="1" applyProtection="1">
      <alignment horizontal="center" vertical="center"/>
      <protection locked="0"/>
    </xf>
    <xf numFmtId="164" fontId="0" fillId="2" borderId="20" xfId="0" applyNumberFormat="1" applyFont="1" applyFill="1" applyBorder="1" applyAlignment="1" applyProtection="1">
      <alignment horizontal="center" vertical="center"/>
    </xf>
    <xf numFmtId="164" fontId="11" fillId="2" borderId="19" xfId="1" applyNumberFormat="1" applyFont="1" applyFill="1" applyBorder="1" applyAlignment="1" applyProtection="1">
      <alignment horizontal="center" vertical="center"/>
      <protection locked="0"/>
    </xf>
    <xf numFmtId="165" fontId="11" fillId="2" borderId="21" xfId="1" applyNumberFormat="1" applyFont="1" applyFill="1" applyBorder="1" applyAlignment="1" applyProtection="1">
      <alignment horizontal="center" vertical="center"/>
    </xf>
    <xf numFmtId="164" fontId="11" fillId="2" borderId="0" xfId="1" applyNumberFormat="1" applyFont="1" applyFill="1" applyBorder="1" applyAlignment="1" applyProtection="1">
      <alignment horizontal="center" vertical="center"/>
      <protection locked="0"/>
    </xf>
    <xf numFmtId="164" fontId="11" fillId="2" borderId="22" xfId="1" applyNumberFormat="1" applyFont="1" applyFill="1" applyBorder="1" applyAlignment="1" applyProtection="1">
      <alignment horizontal="center" vertical="center"/>
      <protection locked="0"/>
    </xf>
    <xf numFmtId="164" fontId="6" fillId="2" borderId="23" xfId="1" applyNumberFormat="1"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164" fontId="5" fillId="2" borderId="17" xfId="0" applyNumberFormat="1" applyFont="1" applyFill="1" applyBorder="1" applyAlignment="1" applyProtection="1">
      <alignment horizontal="center" vertical="center"/>
      <protection locked="0"/>
    </xf>
    <xf numFmtId="0" fontId="17" fillId="2" borderId="16" xfId="0" applyFont="1" applyFill="1" applyBorder="1" applyAlignment="1" applyProtection="1">
      <alignment horizontal="left" vertical="center" indent="1"/>
    </xf>
    <xf numFmtId="0" fontId="22" fillId="2" borderId="0" xfId="0" applyFont="1" applyFill="1" applyAlignment="1" applyProtection="1">
      <alignment horizontal="center" vertical="center"/>
    </xf>
    <xf numFmtId="0" fontId="13" fillId="2" borderId="0" xfId="0" applyFont="1" applyFill="1" applyAlignment="1" applyProtection="1">
      <alignment horizontal="left" vertical="center" wrapText="1"/>
    </xf>
    <xf numFmtId="0" fontId="11" fillId="2" borderId="0" xfId="0" applyFont="1" applyFill="1" applyBorder="1" applyAlignment="1" applyProtection="1">
      <alignment horizontal="left" vertical="center" wrapText="1"/>
    </xf>
    <xf numFmtId="0" fontId="8" fillId="4" borderId="4" xfId="0" applyFont="1" applyFill="1" applyBorder="1" applyAlignment="1" applyProtection="1">
      <alignment horizontal="left" vertical="center" wrapText="1" indent="1"/>
    </xf>
    <xf numFmtId="0" fontId="8" fillId="4" borderId="5" xfId="0" applyFont="1" applyFill="1" applyBorder="1" applyAlignment="1" applyProtection="1">
      <alignment horizontal="left" vertical="center" wrapText="1" indent="1"/>
    </xf>
    <xf numFmtId="0" fontId="8" fillId="4" borderId="6" xfId="0" applyFont="1" applyFill="1" applyBorder="1" applyAlignment="1" applyProtection="1">
      <alignment horizontal="left" vertical="center" wrapText="1" indent="1"/>
    </xf>
    <xf numFmtId="0" fontId="10" fillId="3" borderId="0" xfId="0" applyFont="1" applyFill="1" applyBorder="1" applyAlignment="1" applyProtection="1">
      <alignment horizontal="left" vertical="center" indent="1"/>
    </xf>
    <xf numFmtId="0" fontId="18" fillId="2" borderId="0" xfId="0" applyFont="1" applyFill="1" applyBorder="1" applyAlignment="1" applyProtection="1">
      <alignment horizontal="left" vertical="center"/>
    </xf>
  </cellXfs>
  <cellStyles count="2">
    <cellStyle name="Normal" xfId="0" builtinId="0"/>
    <cellStyle name="Percent" xfId="1" builtinId="5"/>
  </cellStyles>
  <dxfs count="0"/>
  <tableStyles count="0" defaultTableStyle="TableStyleMedium2" defaultPivotStyle="PivotStyleLight16"/>
  <colors>
    <mruColors>
      <color rgb="FFB10101"/>
      <color rgb="FF9CCDFB"/>
      <color rgb="FFFFF3C6"/>
      <color rgb="FFFFD900"/>
      <color rgb="FF191D64"/>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152400</xdr:colOff>
      <xdr:row>2</xdr:row>
      <xdr:rowOff>66675</xdr:rowOff>
    </xdr:from>
    <xdr:to>
      <xdr:col>6</xdr:col>
      <xdr:colOff>5300</xdr:colOff>
      <xdr:row>3</xdr:row>
      <xdr:rowOff>115748</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10125" y="447675"/>
          <a:ext cx="1329275" cy="2395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7"/>
  <sheetViews>
    <sheetView tabSelected="1" zoomScaleNormal="100" workbookViewId="0">
      <selection activeCell="E12" sqref="E12"/>
    </sheetView>
  </sheetViews>
  <sheetFormatPr defaultColWidth="9.1796875" defaultRowHeight="17" x14ac:dyDescent="0.35"/>
  <cols>
    <col min="1" max="2" width="3.7265625" style="1" customWidth="1"/>
    <col min="3" max="4" width="20.1796875" style="1" customWidth="1"/>
    <col min="5" max="5" width="22.1796875" style="22" customWidth="1"/>
    <col min="6" max="6" width="22.1796875" style="47" customWidth="1"/>
    <col min="7" max="7" width="3.7265625" style="22" customWidth="1"/>
    <col min="8" max="8" width="3.7265625" style="1" customWidth="1"/>
    <col min="9" max="10" width="10.7265625" style="18" customWidth="1"/>
    <col min="11" max="12" width="15.7265625" style="18" customWidth="1"/>
    <col min="13" max="13" width="9.1796875" style="52"/>
    <col min="14" max="16384" width="9.1796875" style="1"/>
  </cols>
  <sheetData>
    <row r="1" spans="1:12" ht="15" customHeight="1" thickBot="1" x14ac:dyDescent="0.4">
      <c r="A1" s="3"/>
      <c r="B1" s="3"/>
      <c r="C1" s="14"/>
      <c r="D1" s="14"/>
      <c r="E1" s="15"/>
      <c r="F1" s="16"/>
      <c r="G1" s="15"/>
      <c r="H1" s="3"/>
    </row>
    <row r="2" spans="1:12" ht="15" customHeight="1" x14ac:dyDescent="0.35">
      <c r="A2" s="3"/>
      <c r="B2" s="5"/>
      <c r="C2" s="6"/>
      <c r="D2" s="6"/>
      <c r="E2" s="6"/>
      <c r="F2" s="6"/>
      <c r="G2" s="7"/>
      <c r="H2" s="3"/>
      <c r="I2" s="18" t="s">
        <v>14</v>
      </c>
      <c r="J2" s="77" t="s">
        <v>16</v>
      </c>
      <c r="K2" s="77"/>
      <c r="L2" s="77"/>
    </row>
    <row r="3" spans="1:12" ht="14.5" x14ac:dyDescent="0.35">
      <c r="A3" s="3"/>
      <c r="B3" s="8"/>
      <c r="C3" s="2" t="s">
        <v>1</v>
      </c>
      <c r="D3" s="2"/>
      <c r="E3" s="3"/>
      <c r="F3" s="3"/>
      <c r="G3" s="9"/>
      <c r="H3" s="3"/>
      <c r="I3" s="18" t="s">
        <v>13</v>
      </c>
      <c r="J3" s="56" t="s">
        <v>15</v>
      </c>
      <c r="K3" s="56" t="s">
        <v>13</v>
      </c>
      <c r="L3" s="56" t="s">
        <v>14</v>
      </c>
    </row>
    <row r="4" spans="1:12" ht="30" customHeight="1" x14ac:dyDescent="0.35">
      <c r="A4" s="3"/>
      <c r="B4" s="8"/>
      <c r="C4" s="60" t="s">
        <v>2</v>
      </c>
      <c r="D4" s="29"/>
      <c r="E4" s="3"/>
      <c r="F4" s="3"/>
      <c r="G4" s="9"/>
      <c r="H4" s="3"/>
      <c r="J4" s="57">
        <v>3</v>
      </c>
      <c r="K4" s="58" t="str">
        <f>IF(E19="","",(E19*12)*J4)</f>
        <v/>
      </c>
      <c r="L4" s="58" t="str">
        <f>IF(E19="","",E19*J4)</f>
        <v/>
      </c>
    </row>
    <row r="5" spans="1:12" ht="15" customHeight="1" x14ac:dyDescent="0.35">
      <c r="A5" s="4"/>
      <c r="B5" s="8"/>
      <c r="C5" s="14"/>
      <c r="D5" s="14"/>
      <c r="E5" s="15"/>
      <c r="F5" s="16"/>
      <c r="G5" s="17"/>
      <c r="H5" s="4"/>
      <c r="J5" s="57">
        <v>4</v>
      </c>
      <c r="K5" s="58" t="str">
        <f>IF(E20="","",(E20*12)*J5)</f>
        <v/>
      </c>
      <c r="L5" s="58" t="str">
        <f>IF(E20="","",E20*J5)</f>
        <v/>
      </c>
    </row>
    <row r="6" spans="1:12" ht="44.25" customHeight="1" x14ac:dyDescent="0.35">
      <c r="A6" s="3"/>
      <c r="B6" s="8"/>
      <c r="C6" s="79" t="s">
        <v>32</v>
      </c>
      <c r="D6" s="79"/>
      <c r="E6" s="79"/>
      <c r="F6" s="79"/>
      <c r="G6" s="17"/>
      <c r="H6" s="3"/>
      <c r="J6" s="57">
        <v>5</v>
      </c>
      <c r="K6" s="58" t="str">
        <f>IF(E21="","",(E21*12)*J6)</f>
        <v/>
      </c>
      <c r="L6" s="58" t="str">
        <f>IF(E21="","",E21*J6)</f>
        <v/>
      </c>
    </row>
    <row r="7" spans="1:12" ht="12" customHeight="1" x14ac:dyDescent="0.35">
      <c r="A7" s="3"/>
      <c r="B7" s="8"/>
      <c r="C7" s="14"/>
      <c r="D7" s="14"/>
      <c r="E7" s="15"/>
      <c r="F7" s="16"/>
      <c r="G7" s="17"/>
      <c r="H7" s="3"/>
      <c r="J7" s="57">
        <v>6</v>
      </c>
      <c r="K7" s="58" t="str">
        <f>IF(E22="","",(E22*12)*J7)</f>
        <v/>
      </c>
      <c r="L7" s="58" t="str">
        <f>IF(E22="","",E22*J7)</f>
        <v/>
      </c>
    </row>
    <row r="8" spans="1:12" ht="20.149999999999999" customHeight="1" x14ac:dyDescent="0.35">
      <c r="A8" s="3"/>
      <c r="B8" s="8"/>
      <c r="C8" s="30" t="s">
        <v>28</v>
      </c>
      <c r="D8" s="30"/>
      <c r="E8" s="31"/>
      <c r="F8" s="31"/>
      <c r="G8" s="17"/>
      <c r="H8" s="3"/>
      <c r="J8" s="57">
        <v>7</v>
      </c>
      <c r="K8" s="58" t="str">
        <f>IF(E23="","",(E23*12)*J8)</f>
        <v/>
      </c>
      <c r="L8" s="58" t="str">
        <f>IF(E23="","",E23*J8)</f>
        <v/>
      </c>
    </row>
    <row r="9" spans="1:12" ht="22" customHeight="1" x14ac:dyDescent="0.35">
      <c r="A9" s="3"/>
      <c r="B9" s="8"/>
      <c r="C9" s="14"/>
      <c r="D9" s="14"/>
      <c r="E9" s="15"/>
      <c r="F9" s="16"/>
      <c r="G9" s="17"/>
      <c r="H9" s="3"/>
    </row>
    <row r="10" spans="1:12" ht="25" customHeight="1" x14ac:dyDescent="0.35">
      <c r="A10" s="3"/>
      <c r="B10" s="8"/>
      <c r="C10" s="83" t="s">
        <v>37</v>
      </c>
      <c r="D10" s="83"/>
      <c r="E10" s="83"/>
      <c r="F10" s="83"/>
      <c r="G10" s="17"/>
      <c r="H10" s="3"/>
      <c r="J10" s="77" t="s">
        <v>25</v>
      </c>
      <c r="K10" s="77"/>
      <c r="L10" s="77"/>
    </row>
    <row r="11" spans="1:12" ht="15" customHeight="1" x14ac:dyDescent="0.35">
      <c r="A11" s="3"/>
      <c r="B11" s="8"/>
      <c r="C11" s="14"/>
      <c r="D11" s="14"/>
      <c r="E11" s="63"/>
      <c r="F11" s="16"/>
      <c r="G11" s="17"/>
      <c r="H11" s="3"/>
      <c r="J11" s="56" t="s">
        <v>15</v>
      </c>
      <c r="K11" s="56" t="s">
        <v>13</v>
      </c>
      <c r="L11" s="56" t="s">
        <v>14</v>
      </c>
    </row>
    <row r="12" spans="1:12" ht="22" customHeight="1" x14ac:dyDescent="0.35">
      <c r="A12" s="3"/>
      <c r="B12" s="8"/>
      <c r="C12" s="32" t="s">
        <v>26</v>
      </c>
      <c r="D12" s="33"/>
      <c r="E12" s="65"/>
      <c r="F12" s="64"/>
      <c r="G12" s="13"/>
      <c r="H12" s="3"/>
      <c r="J12" s="57">
        <v>1</v>
      </c>
      <c r="K12" s="58" t="str">
        <f>IF(F19="","",SUM(E19:E23)*12)</f>
        <v/>
      </c>
      <c r="L12" s="58" t="str">
        <f>IF(F19="","",SUM(E19:E23))</f>
        <v/>
      </c>
    </row>
    <row r="13" spans="1:12" ht="15" customHeight="1" x14ac:dyDescent="0.35">
      <c r="A13" s="3"/>
      <c r="B13" s="8"/>
      <c r="C13" s="35"/>
      <c r="D13" s="35"/>
      <c r="E13" s="66"/>
      <c r="F13" s="16"/>
      <c r="G13" s="17"/>
      <c r="H13" s="3"/>
      <c r="J13" s="57">
        <v>2</v>
      </c>
      <c r="K13" s="58" t="str">
        <f>IF(F19="","",SUM(E19:E23)*12)</f>
        <v/>
      </c>
      <c r="L13" s="58" t="str">
        <f>IF(F19="","",SUM(E19:E23))</f>
        <v/>
      </c>
    </row>
    <row r="14" spans="1:12" ht="22" customHeight="1" x14ac:dyDescent="0.35">
      <c r="A14" s="3"/>
      <c r="B14" s="8"/>
      <c r="C14" s="32" t="s">
        <v>12</v>
      </c>
      <c r="D14" s="33"/>
      <c r="E14" s="67" t="s">
        <v>14</v>
      </c>
      <c r="F14" s="64"/>
      <c r="G14" s="13"/>
      <c r="H14" s="3"/>
      <c r="J14" s="57">
        <v>3</v>
      </c>
      <c r="K14" s="58" t="str">
        <f>IF(F19="","",SUM(E19:E23)*12)</f>
        <v/>
      </c>
      <c r="L14" s="58" t="str">
        <f>IF(F19="","",SUM(E19:E23))</f>
        <v/>
      </c>
    </row>
    <row r="15" spans="1:12" ht="15" customHeight="1" x14ac:dyDescent="0.35">
      <c r="A15" s="3"/>
      <c r="B15" s="8"/>
      <c r="C15" s="35"/>
      <c r="D15" s="35"/>
      <c r="E15" s="66"/>
      <c r="F15" s="16"/>
      <c r="G15" s="17"/>
      <c r="H15" s="3"/>
      <c r="J15" s="57">
        <v>4</v>
      </c>
      <c r="K15" s="58" t="str">
        <f>IF(F20="","",SUM(E20:E23)*12)</f>
        <v/>
      </c>
      <c r="L15" s="58" t="str">
        <f>IF(F20="","",SUM(E20:E23))</f>
        <v/>
      </c>
    </row>
    <row r="16" spans="1:12" ht="15" customHeight="1" x14ac:dyDescent="0.35">
      <c r="A16" s="3"/>
      <c r="B16" s="8"/>
      <c r="C16" s="39" t="s">
        <v>22</v>
      </c>
      <c r="D16" s="35"/>
      <c r="E16" s="15"/>
      <c r="F16" s="16"/>
      <c r="G16" s="17"/>
      <c r="H16" s="3"/>
      <c r="J16" s="57">
        <v>5</v>
      </c>
      <c r="K16" s="58" t="str">
        <f>IF(F21="","",SUM(E21:E23)*12)</f>
        <v/>
      </c>
      <c r="L16" s="58" t="str">
        <f>IF(F21="","",SUM(E21:E23))</f>
        <v/>
      </c>
    </row>
    <row r="17" spans="1:12" ht="10" customHeight="1" x14ac:dyDescent="0.35">
      <c r="A17" s="3"/>
      <c r="B17" s="8"/>
      <c r="C17" s="35"/>
      <c r="D17" s="35"/>
      <c r="E17" s="15"/>
      <c r="F17" s="16"/>
      <c r="G17" s="17"/>
      <c r="H17" s="3"/>
      <c r="J17" s="57">
        <v>6</v>
      </c>
      <c r="K17" s="58" t="str">
        <f>IF(F22="","",SUM(E22:E23)*12)</f>
        <v/>
      </c>
      <c r="L17" s="58" t="str">
        <f>IF(F22="","",SUM(E22:E23))</f>
        <v/>
      </c>
    </row>
    <row r="18" spans="1:12" ht="22" customHeight="1" x14ac:dyDescent="0.35">
      <c r="A18" s="3"/>
      <c r="B18" s="8"/>
      <c r="C18" s="61" t="s">
        <v>3</v>
      </c>
      <c r="D18" s="61" t="s">
        <v>4</v>
      </c>
      <c r="E18" s="62" t="s">
        <v>29</v>
      </c>
      <c r="F18" s="61" t="s">
        <v>23</v>
      </c>
      <c r="G18" s="13"/>
      <c r="H18" s="3"/>
      <c r="J18" s="57">
        <v>7</v>
      </c>
      <c r="K18" s="58" t="str">
        <f>IF(F23="","",SUM(E23)*12)</f>
        <v/>
      </c>
      <c r="L18" s="58" t="str">
        <f>IF(F23="","",SUM(E23))</f>
        <v/>
      </c>
    </row>
    <row r="19" spans="1:12" ht="22" customHeight="1" x14ac:dyDescent="0.35">
      <c r="A19" s="3"/>
      <c r="B19" s="8"/>
      <c r="C19" s="23" t="s">
        <v>6</v>
      </c>
      <c r="D19" s="24" t="str">
        <f>IF($E$12="","",$E$12/5)</f>
        <v/>
      </c>
      <c r="E19" s="69"/>
      <c r="F19" s="68" t="str">
        <f>IF($E$14="Monthly",K4,L4)</f>
        <v/>
      </c>
      <c r="G19" s="13"/>
      <c r="H19" s="3"/>
    </row>
    <row r="20" spans="1:12" ht="22" customHeight="1" x14ac:dyDescent="0.35">
      <c r="A20" s="3"/>
      <c r="B20" s="8"/>
      <c r="C20" s="23" t="s">
        <v>5</v>
      </c>
      <c r="D20" s="70" t="str">
        <f>IF($E$12="","",$E$12/5)</f>
        <v/>
      </c>
      <c r="E20" s="71"/>
      <c r="F20" s="68" t="str">
        <f>IF($E$14="Monthly",K5,L5)</f>
        <v/>
      </c>
      <c r="G20" s="13"/>
      <c r="H20" s="3"/>
    </row>
    <row r="21" spans="1:12" ht="22" customHeight="1" x14ac:dyDescent="0.35">
      <c r="A21" s="3"/>
      <c r="B21" s="8"/>
      <c r="C21" s="23" t="s">
        <v>7</v>
      </c>
      <c r="D21" s="24" t="str">
        <f>IF($E$12="","",$E$12/5)</f>
        <v/>
      </c>
      <c r="E21" s="72"/>
      <c r="F21" s="68" t="str">
        <f>IF($E$14="Monthly",K6,L6)</f>
        <v/>
      </c>
      <c r="G21" s="13"/>
      <c r="H21" s="3"/>
    </row>
    <row r="22" spans="1:12" ht="22" customHeight="1" x14ac:dyDescent="0.35">
      <c r="A22" s="3"/>
      <c r="B22" s="8"/>
      <c r="C22" s="23" t="s">
        <v>8</v>
      </c>
      <c r="D22" s="24" t="str">
        <f>IF($E$12="","",$E$12/5)</f>
        <v/>
      </c>
      <c r="E22" s="69"/>
      <c r="F22" s="68" t="str">
        <f>IF($E$14="Monthly",K7,L7)</f>
        <v/>
      </c>
      <c r="G22" s="13"/>
      <c r="H22" s="3"/>
    </row>
    <row r="23" spans="1:12" ht="22" customHeight="1" x14ac:dyDescent="0.35">
      <c r="A23" s="3"/>
      <c r="B23" s="8"/>
      <c r="C23" s="25" t="s">
        <v>9</v>
      </c>
      <c r="D23" s="70" t="str">
        <f>IF($E$12="","",$E$12/5)</f>
        <v/>
      </c>
      <c r="E23" s="71"/>
      <c r="F23" s="68" t="str">
        <f>IF($E$14="Monthly",K8,L8)</f>
        <v/>
      </c>
      <c r="G23" s="13"/>
      <c r="H23" s="3"/>
    </row>
    <row r="24" spans="1:12" ht="22" customHeight="1" x14ac:dyDescent="0.35">
      <c r="A24" s="3"/>
      <c r="B24" s="8"/>
      <c r="C24" s="26" t="s">
        <v>11</v>
      </c>
      <c r="D24" s="27" t="str">
        <f>IF($E$12="","",SUM(D19:D23))</f>
        <v/>
      </c>
      <c r="E24" s="73" t="str">
        <f>IF($E$19="","",SUM(E19:E23))</f>
        <v/>
      </c>
      <c r="F24" s="28" t="str">
        <f>IF($F$19="","",SUM(F19:F23))</f>
        <v/>
      </c>
      <c r="G24" s="13"/>
      <c r="H24" s="3"/>
    </row>
    <row r="25" spans="1:12" ht="20.149999999999999" customHeight="1" x14ac:dyDescent="0.35">
      <c r="A25" s="3"/>
      <c r="B25" s="8"/>
      <c r="C25" s="35"/>
      <c r="D25" s="35"/>
      <c r="E25" s="15"/>
      <c r="F25" s="16"/>
      <c r="G25" s="17"/>
      <c r="H25" s="3"/>
    </row>
    <row r="26" spans="1:12" ht="15" customHeight="1" x14ac:dyDescent="0.35">
      <c r="A26" s="3"/>
      <c r="B26" s="8"/>
      <c r="C26" s="39" t="s">
        <v>21</v>
      </c>
      <c r="D26" s="35"/>
      <c r="E26" s="15"/>
      <c r="F26" s="16"/>
      <c r="G26" s="17"/>
      <c r="H26" s="3"/>
    </row>
    <row r="27" spans="1:12" ht="10" customHeight="1" x14ac:dyDescent="0.35">
      <c r="A27" s="3"/>
      <c r="B27" s="8"/>
      <c r="C27" s="35"/>
      <c r="D27" s="35"/>
      <c r="E27" s="15"/>
      <c r="F27" s="16"/>
      <c r="G27" s="17"/>
      <c r="H27" s="3"/>
    </row>
    <row r="28" spans="1:12" ht="22" customHeight="1" x14ac:dyDescent="0.35">
      <c r="A28" s="3"/>
      <c r="B28" s="8"/>
      <c r="C28" s="61" t="s">
        <v>15</v>
      </c>
      <c r="D28" s="61" t="s">
        <v>20</v>
      </c>
      <c r="E28" s="61" t="s">
        <v>19</v>
      </c>
      <c r="F28" s="61" t="s">
        <v>31</v>
      </c>
      <c r="G28" s="13"/>
      <c r="H28" s="3"/>
    </row>
    <row r="29" spans="1:12" ht="22" customHeight="1" x14ac:dyDescent="0.35">
      <c r="A29" s="3"/>
      <c r="B29" s="8"/>
      <c r="C29" s="23">
        <v>1</v>
      </c>
      <c r="D29" s="54" t="str">
        <f>IF($E$12="","",$E$12)</f>
        <v/>
      </c>
      <c r="E29" s="51" t="str">
        <f>IF($E$12="","",SUM(D19:D23))</f>
        <v/>
      </c>
      <c r="F29" s="55" t="str">
        <f>IF($E$14="Monthly",K12,L12)</f>
        <v/>
      </c>
      <c r="G29" s="13"/>
      <c r="H29" s="3"/>
    </row>
    <row r="30" spans="1:12" ht="22" customHeight="1" x14ac:dyDescent="0.35">
      <c r="A30" s="3"/>
      <c r="B30" s="8"/>
      <c r="C30" s="23">
        <v>2</v>
      </c>
      <c r="D30" s="54" t="str">
        <f>IF($E$12="","",$E$12)</f>
        <v/>
      </c>
      <c r="E30" s="51" t="str">
        <f>IF($E$12="","",SUM(D19:D23))</f>
        <v/>
      </c>
      <c r="F30" s="55" t="str">
        <f t="shared" ref="F30:F35" si="0">IF($E$14="Monthly",K13,L13)</f>
        <v/>
      </c>
      <c r="G30" s="13"/>
      <c r="H30" s="3"/>
    </row>
    <row r="31" spans="1:12" ht="22" customHeight="1" x14ac:dyDescent="0.35">
      <c r="A31" s="3"/>
      <c r="B31" s="8"/>
      <c r="C31" s="23">
        <v>3</v>
      </c>
      <c r="D31" s="54" t="str">
        <f>IF($E$12="","",$E$12)</f>
        <v/>
      </c>
      <c r="E31" s="51" t="str">
        <f>IF($E$12="","",SUM(D19:D23))</f>
        <v/>
      </c>
      <c r="F31" s="55" t="str">
        <f t="shared" si="0"/>
        <v/>
      </c>
      <c r="G31" s="13"/>
      <c r="H31" s="3"/>
    </row>
    <row r="32" spans="1:12" ht="22" customHeight="1" x14ac:dyDescent="0.35">
      <c r="A32" s="3"/>
      <c r="B32" s="8"/>
      <c r="C32" s="23">
        <v>4</v>
      </c>
      <c r="D32" s="54" t="str">
        <f>IF($E$12="","",$E$12-($E$12*0.2))</f>
        <v/>
      </c>
      <c r="E32" s="51" t="str">
        <f>IF($E$12="","",SUM(D20:D23))</f>
        <v/>
      </c>
      <c r="F32" s="55" t="str">
        <f t="shared" si="0"/>
        <v/>
      </c>
      <c r="G32" s="13"/>
      <c r="H32" s="3"/>
    </row>
    <row r="33" spans="1:15" ht="22" customHeight="1" x14ac:dyDescent="0.35">
      <c r="A33" s="3"/>
      <c r="B33" s="8"/>
      <c r="C33" s="23">
        <v>5</v>
      </c>
      <c r="D33" s="54" t="str">
        <f>IF($E$12="","",$E$12-($E$12*0.4))</f>
        <v/>
      </c>
      <c r="E33" s="51" t="str">
        <f>IF($E$12="","",SUM(D21:D23))</f>
        <v/>
      </c>
      <c r="F33" s="55" t="str">
        <f t="shared" si="0"/>
        <v/>
      </c>
      <c r="G33" s="13"/>
      <c r="H33" s="3"/>
    </row>
    <row r="34" spans="1:15" ht="22" customHeight="1" x14ac:dyDescent="0.35">
      <c r="A34" s="3"/>
      <c r="B34" s="8"/>
      <c r="C34" s="23">
        <v>6</v>
      </c>
      <c r="D34" s="54" t="str">
        <f>IF($E$12="","",$E$12-($E$12*0.6))</f>
        <v/>
      </c>
      <c r="E34" s="51" t="str">
        <f>IF($E$12="","",SUM(D22:D23))</f>
        <v/>
      </c>
      <c r="F34" s="55" t="str">
        <f t="shared" si="0"/>
        <v/>
      </c>
      <c r="G34" s="13"/>
      <c r="H34" s="3"/>
    </row>
    <row r="35" spans="1:15" ht="22" customHeight="1" x14ac:dyDescent="0.35">
      <c r="A35" s="3"/>
      <c r="B35" s="8"/>
      <c r="C35" s="23">
        <v>7</v>
      </c>
      <c r="D35" s="54" t="str">
        <f>IF($E$12="","",$E$12-($E$12*0.8))</f>
        <v/>
      </c>
      <c r="E35" s="51" t="str">
        <f>IF($E$12="","",SUM(D23))</f>
        <v/>
      </c>
      <c r="F35" s="55" t="str">
        <f t="shared" si="0"/>
        <v/>
      </c>
      <c r="G35" s="13"/>
      <c r="H35" s="3"/>
    </row>
    <row r="36" spans="1:15" ht="22" customHeight="1" x14ac:dyDescent="0.35">
      <c r="A36" s="3"/>
      <c r="B36" s="8"/>
      <c r="C36" s="26" t="s">
        <v>11</v>
      </c>
      <c r="D36" s="27" t="s">
        <v>24</v>
      </c>
      <c r="E36" s="28" t="s">
        <v>24</v>
      </c>
      <c r="F36" s="28" t="str">
        <f>IF($F$19="","",SUM(F29:F35))</f>
        <v/>
      </c>
      <c r="G36" s="13"/>
      <c r="H36" s="3"/>
    </row>
    <row r="37" spans="1:15" ht="20.149999999999999" customHeight="1" x14ac:dyDescent="0.35">
      <c r="A37" s="3"/>
      <c r="B37" s="8"/>
      <c r="C37" s="35"/>
      <c r="D37" s="35"/>
      <c r="E37" s="15"/>
      <c r="F37" s="16"/>
      <c r="G37" s="17"/>
      <c r="H37" s="3"/>
    </row>
    <row r="38" spans="1:15" ht="22" customHeight="1" x14ac:dyDescent="0.35">
      <c r="A38" s="3"/>
      <c r="B38" s="8"/>
      <c r="C38" s="39" t="s">
        <v>18</v>
      </c>
      <c r="D38" s="33"/>
      <c r="E38" s="50" t="str">
        <f>IF(F24="","",F24/E12)</f>
        <v/>
      </c>
      <c r="F38" s="48"/>
      <c r="G38" s="13"/>
      <c r="H38" s="3"/>
    </row>
    <row r="39" spans="1:15" ht="15" customHeight="1" x14ac:dyDescent="0.35">
      <c r="A39" s="3"/>
      <c r="B39" s="8"/>
      <c r="C39" s="14"/>
      <c r="D39" s="14"/>
      <c r="E39" s="15"/>
      <c r="F39" s="15"/>
      <c r="G39" s="13"/>
      <c r="H39" s="15"/>
      <c r="I39" s="59"/>
      <c r="J39" s="59"/>
      <c r="N39" s="18"/>
      <c r="O39" s="18"/>
    </row>
    <row r="40" spans="1:15" ht="22" customHeight="1" x14ac:dyDescent="0.35">
      <c r="A40" s="3"/>
      <c r="B40" s="8"/>
      <c r="C40" s="84" t="s">
        <v>30</v>
      </c>
      <c r="D40" s="84"/>
      <c r="E40" s="84"/>
      <c r="F40" s="84"/>
      <c r="G40" s="13"/>
      <c r="H40" s="20"/>
      <c r="I40" s="59"/>
      <c r="J40" s="59"/>
      <c r="N40" s="18"/>
      <c r="O40" s="18"/>
    </row>
    <row r="41" spans="1:15" ht="22" customHeight="1" x14ac:dyDescent="0.35">
      <c r="A41" s="3"/>
      <c r="B41" s="8"/>
      <c r="C41" s="14"/>
      <c r="D41" s="14"/>
      <c r="E41" s="15"/>
      <c r="F41" s="16"/>
      <c r="G41" s="17"/>
      <c r="H41" s="3"/>
    </row>
    <row r="42" spans="1:15" s="22" customFormat="1" ht="25" customHeight="1" x14ac:dyDescent="0.35">
      <c r="A42" s="3"/>
      <c r="B42" s="8"/>
      <c r="C42" s="83" t="s">
        <v>34</v>
      </c>
      <c r="D42" s="83"/>
      <c r="E42" s="83"/>
      <c r="F42" s="83"/>
      <c r="G42" s="17"/>
      <c r="H42" s="3"/>
      <c r="I42" s="57"/>
      <c r="J42" s="57"/>
      <c r="K42" s="57"/>
      <c r="L42" s="57"/>
      <c r="M42" s="53"/>
    </row>
    <row r="43" spans="1:15" s="22" customFormat="1" ht="15" customHeight="1" x14ac:dyDescent="0.35">
      <c r="A43" s="3"/>
      <c r="B43" s="8"/>
      <c r="C43" s="34"/>
      <c r="D43" s="34"/>
      <c r="E43" s="16"/>
      <c r="F43" s="36"/>
      <c r="G43" s="17"/>
      <c r="H43" s="3"/>
      <c r="I43" s="57"/>
      <c r="J43" s="57"/>
      <c r="K43" s="57"/>
      <c r="L43" s="57"/>
      <c r="M43" s="53"/>
    </row>
    <row r="44" spans="1:15" ht="22" customHeight="1" x14ac:dyDescent="0.35">
      <c r="A44" s="3"/>
      <c r="B44" s="8"/>
      <c r="C44" s="32" t="s">
        <v>17</v>
      </c>
      <c r="D44" s="32"/>
      <c r="E44" s="75"/>
      <c r="F44" s="76" t="str">
        <f>IF(E14="Monthly","per month","per year")</f>
        <v>per year</v>
      </c>
      <c r="G44" s="17"/>
      <c r="H44" s="3"/>
    </row>
    <row r="45" spans="1:15" ht="15" customHeight="1" x14ac:dyDescent="0.35">
      <c r="A45" s="3"/>
      <c r="B45" s="8"/>
      <c r="C45" s="38"/>
      <c r="D45" s="38"/>
      <c r="E45" s="74"/>
      <c r="F45" s="37"/>
      <c r="G45" s="17"/>
      <c r="H45" s="3"/>
    </row>
    <row r="46" spans="1:15" ht="22" customHeight="1" x14ac:dyDescent="0.35">
      <c r="A46" s="3"/>
      <c r="B46" s="8"/>
      <c r="C46" s="32" t="s">
        <v>10</v>
      </c>
      <c r="D46" s="39"/>
      <c r="E46" s="40" t="str">
        <f>IF($E$44="","",IF(E14="Monthly",(E44*12)*7,E44*7))</f>
        <v/>
      </c>
      <c r="F46" s="37"/>
      <c r="G46" s="17"/>
      <c r="H46" s="3"/>
    </row>
    <row r="47" spans="1:15" ht="15" customHeight="1" x14ac:dyDescent="0.35">
      <c r="A47" s="3"/>
      <c r="B47" s="8"/>
      <c r="C47" s="38"/>
      <c r="D47" s="41"/>
      <c r="E47" s="42"/>
      <c r="F47" s="43"/>
      <c r="G47" s="17"/>
      <c r="H47" s="3"/>
    </row>
    <row r="48" spans="1:15" ht="22" customHeight="1" x14ac:dyDescent="0.35">
      <c r="A48" s="3"/>
      <c r="B48" s="8"/>
      <c r="C48" s="32" t="s">
        <v>35</v>
      </c>
      <c r="D48" s="39"/>
      <c r="E48" s="40" t="str">
        <f>F24</f>
        <v/>
      </c>
      <c r="F48" s="43"/>
      <c r="G48" s="19"/>
      <c r="H48" s="3"/>
    </row>
    <row r="49" spans="1:13" ht="15" customHeight="1" x14ac:dyDescent="0.35">
      <c r="A49" s="3"/>
      <c r="B49" s="8"/>
      <c r="C49" s="38"/>
      <c r="D49" s="38"/>
      <c r="E49" s="16"/>
      <c r="F49" s="37"/>
      <c r="G49" s="17"/>
      <c r="H49" s="3"/>
    </row>
    <row r="50" spans="1:13" ht="22" customHeight="1" x14ac:dyDescent="0.35">
      <c r="A50" s="3"/>
      <c r="B50" s="8"/>
      <c r="C50" s="39" t="s">
        <v>36</v>
      </c>
      <c r="D50" s="39"/>
      <c r="E50" s="49" t="str">
        <f>IF($E$46="","",E48-E46)</f>
        <v/>
      </c>
      <c r="F50" s="37"/>
      <c r="G50" s="17"/>
      <c r="H50" s="3"/>
    </row>
    <row r="51" spans="1:13" ht="25" customHeight="1" x14ac:dyDescent="0.35">
      <c r="A51" s="3"/>
      <c r="B51" s="8"/>
      <c r="C51" s="14"/>
      <c r="D51" s="14"/>
      <c r="E51" s="15"/>
      <c r="F51" s="16"/>
      <c r="G51" s="17"/>
      <c r="H51" s="3"/>
    </row>
    <row r="52" spans="1:13" s="22" customFormat="1" ht="40" customHeight="1" x14ac:dyDescent="0.35">
      <c r="A52" s="3"/>
      <c r="B52" s="8"/>
      <c r="C52" s="80" t="s">
        <v>0</v>
      </c>
      <c r="D52" s="81"/>
      <c r="E52" s="81"/>
      <c r="F52" s="82"/>
      <c r="G52" s="17"/>
      <c r="H52" s="3"/>
      <c r="I52" s="57"/>
      <c r="J52" s="57"/>
      <c r="K52" s="57"/>
      <c r="L52" s="57"/>
      <c r="M52" s="53"/>
    </row>
    <row r="53" spans="1:13" s="22" customFormat="1" ht="20.149999999999999" customHeight="1" thickBot="1" x14ac:dyDescent="0.4">
      <c r="A53" s="3"/>
      <c r="B53" s="10"/>
      <c r="C53" s="21"/>
      <c r="D53" s="21"/>
      <c r="E53" s="44"/>
      <c r="F53" s="45"/>
      <c r="G53" s="46"/>
      <c r="H53" s="3"/>
      <c r="I53" s="57"/>
      <c r="J53" s="57"/>
      <c r="K53" s="57"/>
      <c r="L53" s="57"/>
      <c r="M53" s="53"/>
    </row>
    <row r="55" spans="1:13" ht="50.15" customHeight="1" x14ac:dyDescent="0.35">
      <c r="B55" s="78" t="s">
        <v>33</v>
      </c>
      <c r="C55" s="78"/>
      <c r="D55" s="78"/>
      <c r="E55" s="78"/>
      <c r="F55" s="78"/>
      <c r="G55" s="78"/>
    </row>
    <row r="56" spans="1:13" ht="5.15" customHeight="1" x14ac:dyDescent="0.35">
      <c r="B56" s="11"/>
    </row>
    <row r="57" spans="1:13" ht="14.5" x14ac:dyDescent="0.35">
      <c r="B57" s="12" t="s">
        <v>27</v>
      </c>
      <c r="E57" s="1"/>
      <c r="F57" s="1"/>
      <c r="G57" s="1"/>
    </row>
  </sheetData>
  <sheetProtection password="EC06" sheet="1" selectLockedCells="1"/>
  <mergeCells count="8">
    <mergeCell ref="J2:L2"/>
    <mergeCell ref="B55:G55"/>
    <mergeCell ref="C6:F6"/>
    <mergeCell ref="C52:F52"/>
    <mergeCell ref="C42:F42"/>
    <mergeCell ref="C10:F10"/>
    <mergeCell ref="C40:F40"/>
    <mergeCell ref="J10:L10"/>
  </mergeCells>
  <dataValidations count="2">
    <dataValidation type="whole" operator="greaterThanOrEqual" allowBlank="1" showInputMessage="1" showErrorMessage="1" error="The minimum IHT liability we can cover with a Gift Inter Vivos arrangement is £50,000 (as the minimum sum assured per cover is £10,000)" sqref="E12">
      <formula1>50000</formula1>
    </dataValidation>
    <dataValidation type="list" operator="greaterThanOrEqual" showInputMessage="1" showErrorMessage="1" error="Please select from list" sqref="E14">
      <formula1>$I$2:$I$3</formula1>
    </dataValidation>
  </dataValidations>
  <printOptions horizontalCentered="1"/>
  <pageMargins left="0.31496062992125984" right="0.31496062992125984" top="0.55118110236220474" bottom="0.55118110236220474" header="0.31496062992125984" footer="0.31496062992125984"/>
  <pageSetup paperSize="9" orientation="portrait" r:id="rId1"/>
  <ignoredErrors>
    <ignoredError sqref="K15:L17"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Gift Inter Vivos Calculator</vt:lpstr>
      <vt:lpstr>'Gift Inter Vivos Calculator'!Print_Area</vt:lpstr>
    </vt:vector>
  </TitlesOfParts>
  <Company>Ageas Protect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Roberts</dc:creator>
  <cp:lastModifiedBy>Marcus Evangelou</cp:lastModifiedBy>
  <cp:lastPrinted>2022-06-21T11:07:08Z</cp:lastPrinted>
  <dcterms:created xsi:type="dcterms:W3CDTF">2017-06-05T07:01:16Z</dcterms:created>
  <dcterms:modified xsi:type="dcterms:W3CDTF">2025-02-13T16:37:42Z</dcterms:modified>
</cp:coreProperties>
</file>