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flprod.co.uk\home\robera\Documents\Tools &amp; Calculators\Aviva Versions\"/>
    </mc:Choice>
  </mc:AlternateContent>
  <workbookProtection workbookPassword="EC08" lockStructure="1"/>
  <bookViews>
    <workbookView xWindow="480" yWindow="120" windowWidth="22995" windowHeight="14370"/>
  </bookViews>
  <sheets>
    <sheet name="Relevant Life Calculator" sheetId="5" r:id="rId1"/>
    <sheet name="Inputs" sheetId="6" state="hidden" r:id="rId2"/>
  </sheets>
  <definedNames>
    <definedName name="_xlnm.Print_Area" localSheetId="0">'Relevant Life Calculator'!$B$2:$G$52</definedName>
  </definedNames>
  <calcPr calcId="162913"/>
</workbook>
</file>

<file path=xl/calcChain.xml><?xml version="1.0" encoding="utf-8"?>
<calcChain xmlns="http://schemas.openxmlformats.org/spreadsheetml/2006/main">
  <c r="D38" i="5" l="1"/>
  <c r="D32" i="5" l="1"/>
  <c r="K36" i="5" l="1"/>
  <c r="I38" i="5"/>
  <c r="K38" i="5" s="1"/>
  <c r="K39" i="5" s="1"/>
  <c r="L39" i="5" s="1"/>
  <c r="D36" i="5" s="1"/>
  <c r="E42" i="5" l="1"/>
  <c r="E43" i="5" l="1"/>
  <c r="I32" i="5"/>
  <c r="E41" i="5" l="1"/>
  <c r="E44" i="5" s="1"/>
  <c r="E45" i="5" s="1"/>
  <c r="D41" i="5"/>
  <c r="I30" i="5" l="1"/>
  <c r="I42" i="5" s="1"/>
  <c r="D43" i="5" l="1"/>
  <c r="D44" i="5" s="1"/>
  <c r="D45" i="5" s="1"/>
  <c r="D42" i="5"/>
  <c r="D20" i="5"/>
  <c r="D47" i="5" l="1"/>
  <c r="F47" i="5" s="1"/>
  <c r="D22" i="5"/>
</calcChain>
</file>

<file path=xl/sharedStrings.xml><?xml version="1.0" encoding="utf-8"?>
<sst xmlns="http://schemas.openxmlformats.org/spreadsheetml/2006/main" count="52" uniqueCount="46">
  <si>
    <t>Client details</t>
  </si>
  <si>
    <t>per year</t>
  </si>
  <si>
    <t>For Intermediaries only</t>
  </si>
  <si>
    <t>Relevant Life Calculator</t>
  </si>
  <si>
    <t>Age bracket</t>
  </si>
  <si>
    <t>Select from list</t>
  </si>
  <si>
    <t>40-49</t>
  </si>
  <si>
    <t>50-59</t>
  </si>
  <si>
    <t>60-71</t>
  </si>
  <si>
    <t>Multiple</t>
  </si>
  <si>
    <t>Age Bracket</t>
  </si>
  <si>
    <t>17-29</t>
  </si>
  <si>
    <t>30-39</t>
  </si>
  <si>
    <t>Taxable income</t>
  </si>
  <si>
    <t>Salary</t>
  </si>
  <si>
    <t>Dividends</t>
  </si>
  <si>
    <t>£</t>
  </si>
  <si>
    <t>Regular overtime</t>
  </si>
  <si>
    <t>Benefits-in-kind</t>
  </si>
  <si>
    <t>Guaranteed bonus</t>
  </si>
  <si>
    <t>Maximum cover available *</t>
  </si>
  <si>
    <t>* Subject to evidence of earnings for applications over £3.5m.</t>
  </si>
  <si>
    <t>Total</t>
  </si>
  <si>
    <t>Relevant Life vs personal cover</t>
  </si>
  <si>
    <t>Monthly premium</t>
  </si>
  <si>
    <t>Personal cover</t>
  </si>
  <si>
    <t>Relevant Life</t>
  </si>
  <si>
    <t>Employee Income Tax</t>
  </si>
  <si>
    <t>Employee NIC rate</t>
  </si>
  <si>
    <t>Employer NIC rate</t>
  </si>
  <si>
    <t>Employer Corporation Tax rate</t>
  </si>
  <si>
    <t>Employer NIC</t>
  </si>
  <si>
    <t>Less Corporation Tax relief</t>
  </si>
  <si>
    <t>Employee Income Tax &amp; NIC</t>
  </si>
  <si>
    <t>Employee highest rate of tax</t>
  </si>
  <si>
    <t>Comparison</t>
  </si>
  <si>
    <t>Total cost to Employer</t>
  </si>
  <si>
    <t>(Effective Rate)</t>
  </si>
  <si>
    <t>Employer annual profits</t>
  </si>
  <si>
    <t>The results from this calculator are for illustrative purposes only and do not constitute advice. The information is based on our understanding of current law and HMRC practice for the 2024/25 tax year, and assumes that the same rate of Income Tax/NIC applies to the whole premium.</t>
  </si>
  <si>
    <r>
      <t xml:space="preserve">Please complete all </t>
    </r>
    <r>
      <rPr>
        <b/>
        <sz val="11"/>
        <color rgb="FFB10101"/>
        <rFont val="Calibri"/>
        <family val="2"/>
        <scheme val="minor"/>
      </rPr>
      <t>red</t>
    </r>
    <r>
      <rPr>
        <b/>
        <sz val="11"/>
        <rFont val="Calibri"/>
        <family val="2"/>
        <scheme val="minor"/>
      </rPr>
      <t xml:space="preserve"> fields </t>
    </r>
    <r>
      <rPr>
        <sz val="11"/>
        <rFont val="Calibri"/>
        <family val="2"/>
        <scheme val="minor"/>
      </rPr>
      <t>(press tab to move between the fields)</t>
    </r>
  </si>
  <si>
    <r>
      <t xml:space="preserve">Saving with Relevant Life </t>
    </r>
    <r>
      <rPr>
        <b/>
        <sz val="13"/>
        <color rgb="FFB10101"/>
        <rFont val="Calibri"/>
        <family val="2"/>
        <scheme val="minor"/>
      </rPr>
      <t>*</t>
    </r>
  </si>
  <si>
    <r>
      <rPr>
        <b/>
        <sz val="10.5"/>
        <color rgb="FFB10101"/>
        <rFont val="Calibri"/>
        <family val="2"/>
        <scheme val="minor"/>
      </rPr>
      <t>*</t>
    </r>
    <r>
      <rPr>
        <sz val="10.5"/>
        <rFont val="Calibri"/>
        <family val="2"/>
        <scheme val="minor"/>
      </rPr>
      <t xml:space="preserve"> The difference in cost to an employer of providing life cover for an employee with a Relevant Life policy, and compensating them for the gross cost of a personal policy they take out themselves.</t>
    </r>
  </si>
  <si>
    <t>You can use this tool to calculate the maximum amount of Relevant Life cover a customer can have with Aviva Protection UK Limited, and compare the cost of Relevant Life to personal cover.</t>
  </si>
  <si>
    <t>Aviva Protection UK Limited. Telephone 0345 600 6820. Registered in England and Wales. Number 6367921. Registered address: Aviva, Wellington Row, York, YO90 1WR. Aviva Protection UK Limited is authorised by the Prudential Regulation Authority and regulated by the Financial Conduct Authority and the Prudential Regulation Authority. The registration number is 473752.</t>
  </si>
  <si>
    <t>EDCO 3528-0225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</si>
</sst>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quot;£&quot;#,##0"/>
  </numFmts>
  <fonts count="28" x14ac:knownFonts="1">
    <font>
      <sz val="11"/>
      <color theme="1"/>
      <name val="Calibri"/>
      <family val="2"/>
      <scheme val="minor"/>
    </font>
    <font>
      <b/>
      <sz val="11"/>
      <color theme="0" tint="-0.499984740745262"/>
      <name val="Calibri"/>
      <family val="2"/>
      <scheme val="minor"/>
    </font>
    <font>
      <sz val="11"/>
      <color theme="0" tint="-0.499984740745262"/>
      <name val="Calibri"/>
      <family val="2"/>
      <scheme val="minor"/>
    </font>
    <font>
      <sz val="18"/>
      <color rgb="FF0070C0"/>
      <name val="Calibri"/>
      <family val="2"/>
      <scheme val="minor"/>
    </font>
    <font>
      <b/>
      <sz val="13"/>
      <color theme="1"/>
      <name val="Calibri"/>
      <family val="2"/>
      <scheme val="minor"/>
    </font>
    <font>
      <sz val="13"/>
      <color theme="1"/>
      <name val="Calibri"/>
      <family val="2"/>
      <scheme val="minor"/>
    </font>
    <font>
      <b/>
      <sz val="11"/>
      <name val="Calibri"/>
      <family val="2"/>
      <scheme val="minor"/>
    </font>
    <font>
      <sz val="11"/>
      <color rgb="FFFF0000"/>
      <name val="Calibri"/>
      <family val="2"/>
      <scheme val="minor"/>
    </font>
    <font>
      <b/>
      <sz val="11"/>
      <color theme="1"/>
      <name val="Calibri"/>
      <family val="2"/>
      <scheme val="minor"/>
    </font>
    <font>
      <b/>
      <sz val="10"/>
      <name val="Calibri"/>
      <family val="2"/>
      <scheme val="minor"/>
    </font>
    <font>
      <sz val="14"/>
      <color theme="0"/>
      <name val="Calibri"/>
      <family val="2"/>
      <scheme val="minor"/>
    </font>
    <font>
      <sz val="11"/>
      <name val="Calibri"/>
      <family val="2"/>
      <scheme val="minor"/>
    </font>
    <font>
      <sz val="11"/>
      <color theme="1"/>
      <name val="Calibri"/>
      <family val="2"/>
      <scheme val="minor"/>
    </font>
    <font>
      <b/>
      <sz val="12"/>
      <name val="Calibri"/>
      <family val="2"/>
      <scheme val="minor"/>
    </font>
    <font>
      <sz val="12"/>
      <color theme="1"/>
      <name val="Calibri"/>
      <family val="2"/>
      <scheme val="minor"/>
    </font>
    <font>
      <b/>
      <sz val="12"/>
      <color theme="1"/>
      <name val="Calibri"/>
      <family val="2"/>
      <scheme val="minor"/>
    </font>
    <font>
      <sz val="12"/>
      <color rgb="FFFF0000"/>
      <name val="Calibri"/>
      <family val="2"/>
      <scheme val="minor"/>
    </font>
    <font>
      <sz val="10.5"/>
      <name val="Calibri"/>
      <family val="2"/>
      <scheme val="minor"/>
    </font>
    <font>
      <sz val="9"/>
      <color theme="1"/>
      <name val="Calibri"/>
      <family val="2"/>
      <scheme val="minor"/>
    </font>
    <font>
      <sz val="10"/>
      <color theme="1"/>
      <name val="Calibri"/>
      <family val="2"/>
      <scheme val="minor"/>
    </font>
    <font>
      <b/>
      <sz val="9"/>
      <color theme="1"/>
      <name val="Calibri"/>
      <family val="2"/>
      <scheme val="minor"/>
    </font>
    <font>
      <b/>
      <sz val="22"/>
      <color rgb="FF191D64"/>
      <name val="Calibri"/>
      <family val="2"/>
      <scheme val="minor"/>
    </font>
    <font>
      <b/>
      <sz val="11"/>
      <color rgb="FFB10101"/>
      <name val="Calibri"/>
      <family val="2"/>
      <scheme val="minor"/>
    </font>
    <font>
      <b/>
      <sz val="13"/>
      <color rgb="FFB10101"/>
      <name val="Calibri"/>
      <family val="2"/>
      <scheme val="minor"/>
    </font>
    <font>
      <b/>
      <sz val="10.5"/>
      <color rgb="FFB10101"/>
      <name val="Calibri"/>
      <family val="2"/>
      <scheme val="minor"/>
    </font>
    <font>
      <b/>
      <sz val="11"/>
      <color theme="0"/>
      <name val="Calibri"/>
      <family val="2"/>
      <scheme val="minor"/>
    </font>
    <font>
      <sz val="11"/>
      <color theme="0"/>
      <name val="Calibri"/>
      <family val="2"/>
      <scheme val="minor"/>
    </font>
    <font>
      <u/>
      <sz val="11"/>
      <color theme="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191D64"/>
        <bgColor indexed="64"/>
      </patternFill>
    </fill>
    <fill>
      <patternFill patternType="solid">
        <fgColor rgb="FF9CCDFB"/>
        <bgColor indexed="64"/>
      </patternFill>
    </fill>
    <fill>
      <patternFill patternType="solid">
        <fgColor rgb="FFFFF3C6"/>
        <bgColor indexed="64"/>
      </patternFill>
    </fill>
  </fills>
  <borders count="28">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rgb="FFB10101"/>
      </left>
      <right/>
      <top/>
      <bottom/>
      <diagonal/>
    </border>
    <border>
      <left/>
      <right/>
      <top style="thin">
        <color rgb="FFB10101"/>
      </top>
      <bottom style="thin">
        <color theme="0" tint="-0.499984740745262"/>
      </bottom>
      <diagonal/>
    </border>
    <border>
      <left style="thin">
        <color rgb="FFB10101"/>
      </left>
      <right style="thin">
        <color rgb="FFB10101"/>
      </right>
      <top style="thin">
        <color rgb="FFB10101"/>
      </top>
      <bottom style="thin">
        <color rgb="FFB10101"/>
      </bottom>
      <diagonal/>
    </border>
    <border>
      <left style="thin">
        <color rgb="FFB10101"/>
      </left>
      <right/>
      <top style="thin">
        <color rgb="FFB10101"/>
      </top>
      <bottom/>
      <diagonal/>
    </border>
    <border>
      <left style="thin">
        <color theme="0" tint="-0.499984740745262"/>
      </left>
      <right style="thin">
        <color rgb="FFB10101"/>
      </right>
      <top style="thin">
        <color theme="0" tint="-0.499984740745262"/>
      </top>
      <bottom style="thin">
        <color theme="0" tint="-0.499984740745262"/>
      </bottom>
      <diagonal/>
    </border>
    <border>
      <left/>
      <right style="thin">
        <color rgb="FFB10101"/>
      </right>
      <top style="thin">
        <color rgb="FFB10101"/>
      </top>
      <bottom style="thin">
        <color rgb="FFB10101"/>
      </bottom>
      <diagonal/>
    </border>
    <border>
      <left style="thin">
        <color theme="0" tint="-0.499984740745262"/>
      </left>
      <right style="thin">
        <color theme="0" tint="-0.499984740745262"/>
      </right>
      <top style="thin">
        <color rgb="FFB10101"/>
      </top>
      <bottom style="thin">
        <color theme="0" tint="-0.499984740745262"/>
      </bottom>
      <diagonal/>
    </border>
    <border>
      <left/>
      <right style="thin">
        <color rgb="FFB10101"/>
      </right>
      <top/>
      <bottom/>
      <diagonal/>
    </border>
    <border>
      <left style="thin">
        <color rgb="FFB10101"/>
      </left>
      <right/>
      <top style="thin">
        <color rgb="FFB10101"/>
      </top>
      <bottom style="thin">
        <color rgb="FFB10101"/>
      </bottom>
      <diagonal/>
    </border>
    <border>
      <left/>
      <right/>
      <top style="thin">
        <color rgb="FFB10101"/>
      </top>
      <bottom/>
      <diagonal/>
    </border>
    <border>
      <left style="thin">
        <color rgb="FFB10101"/>
      </left>
      <right style="thin">
        <color rgb="FFB10101"/>
      </right>
      <top style="thin">
        <color rgb="FFB10101"/>
      </top>
      <bottom/>
      <diagonal/>
    </border>
  </borders>
  <cellStyleXfs count="2">
    <xf numFmtId="0" fontId="0" fillId="0" borderId="0"/>
    <xf numFmtId="9" fontId="12" fillId="0" borderId="0" applyFont="0" applyFill="0" applyBorder="0" applyAlignment="0" applyProtection="0"/>
  </cellStyleXfs>
  <cellXfs count="95">
    <xf numFmtId="0" fontId="0" fillId="0" borderId="0" xfId="0"/>
    <xf numFmtId="0" fontId="0" fillId="2" borderId="0" xfId="0" applyFill="1" applyAlignment="1" applyProtection="1">
      <alignment vertical="center"/>
    </xf>
    <xf numFmtId="0" fontId="8" fillId="2" borderId="0" xfId="0" applyFont="1" applyFill="1" applyBorder="1" applyAlignment="1" applyProtection="1">
      <alignment vertical="center"/>
    </xf>
    <xf numFmtId="0" fontId="0" fillId="2" borderId="0" xfId="0" applyFill="1" applyBorder="1" applyAlignment="1" applyProtection="1">
      <alignment vertical="center"/>
    </xf>
    <xf numFmtId="0" fontId="6" fillId="2" borderId="0" xfId="0" applyFont="1" applyFill="1" applyBorder="1" applyAlignment="1" applyProtection="1">
      <alignment vertical="center" wrapText="1"/>
    </xf>
    <xf numFmtId="0" fontId="7" fillId="2" borderId="0" xfId="0" applyFont="1" applyFill="1" applyBorder="1" applyAlignment="1" applyProtection="1">
      <alignment vertical="center"/>
    </xf>
    <xf numFmtId="0" fontId="0" fillId="2" borderId="1" xfId="0" applyFill="1" applyBorder="1" applyAlignment="1" applyProtection="1">
      <alignment vertical="center"/>
    </xf>
    <xf numFmtId="0" fontId="0" fillId="2" borderId="7" xfId="0" applyFill="1" applyBorder="1" applyAlignment="1" applyProtection="1">
      <alignment vertical="center"/>
    </xf>
    <xf numFmtId="0" fontId="0" fillId="2" borderId="8" xfId="0" applyFill="1" applyBorder="1" applyAlignment="1" applyProtection="1">
      <alignment vertical="center"/>
    </xf>
    <xf numFmtId="0" fontId="0" fillId="2" borderId="2" xfId="0" applyFill="1" applyBorder="1" applyAlignment="1" applyProtection="1">
      <alignment vertical="center"/>
    </xf>
    <xf numFmtId="0" fontId="0" fillId="2" borderId="9" xfId="0" applyFill="1" applyBorder="1" applyAlignment="1" applyProtection="1">
      <alignment vertical="center"/>
    </xf>
    <xf numFmtId="0" fontId="0" fillId="2" borderId="3" xfId="0" applyFill="1" applyBorder="1" applyAlignment="1" applyProtection="1">
      <alignment vertical="center"/>
    </xf>
    <xf numFmtId="0" fontId="0" fillId="2" borderId="0" xfId="0" applyFont="1" applyFill="1" applyBorder="1" applyAlignment="1" applyProtection="1">
      <alignment horizontal="left" vertical="center" indent="1"/>
    </xf>
    <xf numFmtId="0" fontId="5" fillId="2" borderId="0"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1" fillId="2" borderId="9" xfId="0" applyFont="1" applyFill="1" applyBorder="1" applyAlignment="1" applyProtection="1">
      <alignment vertical="center"/>
    </xf>
    <xf numFmtId="0" fontId="3" fillId="2" borderId="0" xfId="0" applyFont="1" applyFill="1" applyBorder="1" applyAlignment="1" applyProtection="1">
      <alignment vertical="center"/>
    </xf>
    <xf numFmtId="0" fontId="0" fillId="2" borderId="0" xfId="0" applyFill="1" applyBorder="1" applyAlignment="1" applyProtection="1">
      <alignment horizontal="center" vertical="center"/>
    </xf>
    <xf numFmtId="0" fontId="0" fillId="2" borderId="9" xfId="0" applyFill="1" applyBorder="1" applyAlignment="1" applyProtection="1">
      <alignment horizontal="center" vertical="center"/>
    </xf>
    <xf numFmtId="0" fontId="15" fillId="2" borderId="15" xfId="0" applyFont="1" applyFill="1" applyBorder="1" applyAlignment="1" applyProtection="1">
      <alignment horizontal="left" vertical="center" indent="1"/>
    </xf>
    <xf numFmtId="164" fontId="14" fillId="2" borderId="12" xfId="0" applyNumberFormat="1" applyFont="1" applyFill="1" applyBorder="1" applyAlignment="1" applyProtection="1">
      <alignment horizontal="center" vertical="center"/>
    </xf>
    <xf numFmtId="0" fontId="11" fillId="0" borderId="0" xfId="0" applyFont="1" applyFill="1" applyBorder="1" applyAlignment="1">
      <alignment horizontal="center" vertical="center"/>
    </xf>
    <xf numFmtId="9" fontId="11" fillId="0"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11" fillId="0" borderId="0" xfId="0" applyFont="1" applyFill="1" applyBorder="1" applyAlignment="1">
      <alignment horizontal="center"/>
    </xf>
    <xf numFmtId="0" fontId="6" fillId="2" borderId="0" xfId="0" applyFont="1" applyFill="1" applyBorder="1" applyAlignment="1" applyProtection="1">
      <alignment horizontal="left" vertical="center"/>
    </xf>
    <xf numFmtId="0" fontId="6" fillId="2" borderId="0" xfId="0" applyFont="1" applyFill="1" applyBorder="1" applyAlignment="1" applyProtection="1">
      <alignment horizontal="left" vertical="center" wrapText="1"/>
    </xf>
    <xf numFmtId="0" fontId="5" fillId="2" borderId="0" xfId="0" applyFont="1" applyFill="1" applyBorder="1" applyAlignment="1" applyProtection="1">
      <alignment horizontal="left" vertical="center" indent="1"/>
    </xf>
    <xf numFmtId="0" fontId="14" fillId="2" borderId="14" xfId="0" applyFont="1" applyFill="1" applyBorder="1" applyAlignment="1" applyProtection="1">
      <alignment horizontal="left" vertical="center" indent="1"/>
    </xf>
    <xf numFmtId="0" fontId="14" fillId="2" borderId="15" xfId="0" applyFont="1" applyFill="1" applyBorder="1" applyAlignment="1" applyProtection="1">
      <alignment horizontal="left" vertical="center" indent="1"/>
    </xf>
    <xf numFmtId="0" fontId="4" fillId="2" borderId="0" xfId="0" applyFont="1" applyFill="1" applyBorder="1" applyAlignment="1" applyProtection="1">
      <alignment horizontal="left" vertical="center" indent="1"/>
    </xf>
    <xf numFmtId="165" fontId="4" fillId="2" borderId="12" xfId="0" applyNumberFormat="1" applyFont="1" applyFill="1" applyBorder="1" applyAlignment="1" applyProtection="1">
      <alignment horizontal="center" vertical="center"/>
    </xf>
    <xf numFmtId="0" fontId="3" fillId="2" borderId="0" xfId="0" applyFont="1" applyFill="1" applyBorder="1" applyAlignment="1" applyProtection="1">
      <alignment horizontal="left" vertical="center" indent="1"/>
    </xf>
    <xf numFmtId="0" fontId="5" fillId="2" borderId="0" xfId="0" applyFont="1" applyFill="1" applyAlignment="1" applyProtection="1">
      <alignment horizontal="center" vertical="center"/>
    </xf>
    <xf numFmtId="0" fontId="2" fillId="2" borderId="9" xfId="0" applyFont="1" applyFill="1" applyBorder="1" applyAlignment="1" applyProtection="1">
      <alignment horizontal="center" vertical="center"/>
    </xf>
    <xf numFmtId="0" fontId="14" fillId="2" borderId="12" xfId="0" applyFont="1" applyFill="1" applyBorder="1" applyAlignment="1" applyProtection="1">
      <alignment horizontal="left" vertical="center" indent="1"/>
    </xf>
    <xf numFmtId="0" fontId="15" fillId="2" borderId="12" xfId="0" applyFont="1" applyFill="1" applyBorder="1" applyAlignment="1" applyProtection="1">
      <alignment horizontal="left" vertical="center" indent="1"/>
    </xf>
    <xf numFmtId="164" fontId="15" fillId="2" borderId="12" xfId="0" applyNumberFormat="1" applyFont="1" applyFill="1" applyBorder="1" applyAlignment="1" applyProtection="1">
      <alignment horizontal="center" vertical="center"/>
    </xf>
    <xf numFmtId="164" fontId="4" fillId="2" borderId="12" xfId="0" applyNumberFormat="1" applyFont="1" applyFill="1" applyBorder="1" applyAlignment="1" applyProtection="1">
      <alignment horizontal="center" vertical="center"/>
    </xf>
    <xf numFmtId="9" fontId="4" fillId="2" borderId="12" xfId="0" applyNumberFormat="1" applyFont="1" applyFill="1" applyBorder="1" applyAlignment="1" applyProtection="1">
      <alignment horizontal="center" vertical="center"/>
    </xf>
    <xf numFmtId="0" fontId="0" fillId="2" borderId="0" xfId="0" applyFill="1" applyAlignment="1" applyProtection="1">
      <alignment horizontal="center" vertical="center"/>
    </xf>
    <xf numFmtId="0" fontId="0" fillId="2" borderId="10" xfId="0" applyFill="1" applyBorder="1" applyAlignment="1" applyProtection="1">
      <alignment vertical="center"/>
    </xf>
    <xf numFmtId="0" fontId="0" fillId="2" borderId="10" xfId="0" applyFill="1" applyBorder="1" applyAlignment="1" applyProtection="1">
      <alignment horizontal="center" vertical="center"/>
    </xf>
    <xf numFmtId="0" fontId="5" fillId="2" borderId="10" xfId="0" applyFont="1" applyFill="1" applyBorder="1" applyAlignment="1" applyProtection="1">
      <alignment horizontal="center" vertical="center"/>
    </xf>
    <xf numFmtId="0" fontId="0" fillId="2" borderId="11" xfId="0" applyFill="1" applyBorder="1" applyAlignment="1" applyProtection="1">
      <alignment horizontal="center" vertical="center"/>
    </xf>
    <xf numFmtId="0" fontId="19" fillId="2" borderId="0" xfId="0" applyFont="1" applyFill="1" applyAlignment="1" applyProtection="1">
      <alignment vertical="center"/>
    </xf>
    <xf numFmtId="0" fontId="20" fillId="2" borderId="0" xfId="0" applyFont="1" applyFill="1" applyAlignment="1" applyProtection="1">
      <alignment vertical="center"/>
    </xf>
    <xf numFmtId="10" fontId="5" fillId="2" borderId="12" xfId="0" applyNumberFormat="1" applyFont="1" applyFill="1" applyBorder="1" applyAlignment="1" applyProtection="1">
      <alignment horizontal="center" vertical="center"/>
    </xf>
    <xf numFmtId="164" fontId="16" fillId="2" borderId="12" xfId="0" applyNumberFormat="1" applyFont="1" applyFill="1" applyBorder="1" applyAlignment="1" applyProtection="1">
      <alignment horizontal="center" vertical="center"/>
    </xf>
    <xf numFmtId="0" fontId="11" fillId="2" borderId="0" xfId="0" applyFont="1" applyFill="1" applyAlignment="1" applyProtection="1">
      <alignment vertical="center"/>
    </xf>
    <xf numFmtId="0" fontId="11" fillId="2" borderId="0" xfId="0" applyFont="1" applyFill="1" applyAlignment="1" applyProtection="1">
      <alignment horizontal="center" vertical="center"/>
    </xf>
    <xf numFmtId="9" fontId="5" fillId="2" borderId="12" xfId="0" applyNumberFormat="1" applyFont="1" applyFill="1" applyBorder="1" applyAlignment="1" applyProtection="1">
      <alignment horizontal="center" vertical="center"/>
    </xf>
    <xf numFmtId="0" fontId="21" fillId="2" borderId="0" xfId="0" applyFont="1" applyFill="1" applyBorder="1" applyAlignment="1" applyProtection="1">
      <alignment vertical="center"/>
    </xf>
    <xf numFmtId="0" fontId="13" fillId="4" borderId="12" xfId="0" applyFont="1" applyFill="1" applyBorder="1" applyAlignment="1" applyProtection="1">
      <alignment horizontal="left" vertical="center" indent="1"/>
    </xf>
    <xf numFmtId="0" fontId="13" fillId="4" borderId="16" xfId="0" applyFont="1" applyFill="1" applyBorder="1" applyAlignment="1" applyProtection="1">
      <alignment horizontal="center" vertical="center"/>
    </xf>
    <xf numFmtId="0" fontId="13" fillId="4" borderId="12" xfId="0" applyFont="1" applyFill="1" applyBorder="1" applyAlignment="1" applyProtection="1">
      <alignment horizontal="center" vertical="center"/>
    </xf>
    <xf numFmtId="0" fontId="5" fillId="2" borderId="17" xfId="0" applyFont="1" applyFill="1" applyBorder="1" applyAlignment="1" applyProtection="1">
      <alignment horizontal="center" vertical="center"/>
    </xf>
    <xf numFmtId="0" fontId="5" fillId="2" borderId="18" xfId="0" applyFont="1" applyFill="1" applyBorder="1" applyAlignment="1" applyProtection="1">
      <alignment horizontal="center" vertical="center"/>
    </xf>
    <xf numFmtId="0" fontId="5" fillId="2" borderId="19" xfId="0" applyFont="1" applyFill="1" applyBorder="1" applyAlignment="1" applyProtection="1">
      <alignment horizontal="center" vertical="center"/>
      <protection locked="0"/>
    </xf>
    <xf numFmtId="0" fontId="5" fillId="2" borderId="17" xfId="0" applyFont="1" applyFill="1" applyBorder="1" applyAlignment="1" applyProtection="1">
      <alignment vertical="center"/>
    </xf>
    <xf numFmtId="165" fontId="14" fillId="2" borderId="20" xfId="0" applyNumberFormat="1" applyFont="1" applyFill="1" applyBorder="1" applyAlignment="1" applyProtection="1">
      <alignment horizontal="center" vertical="center"/>
      <protection locked="0"/>
    </xf>
    <xf numFmtId="165" fontId="14" fillId="2" borderId="19" xfId="0" applyNumberFormat="1" applyFont="1" applyFill="1" applyBorder="1" applyAlignment="1" applyProtection="1">
      <alignment horizontal="center" vertical="center"/>
      <protection locked="0"/>
    </xf>
    <xf numFmtId="165" fontId="14" fillId="2" borderId="22" xfId="0" applyNumberFormat="1" applyFont="1" applyFill="1" applyBorder="1" applyAlignment="1" applyProtection="1">
      <alignment horizontal="center" vertical="center"/>
      <protection locked="0"/>
    </xf>
    <xf numFmtId="0" fontId="14" fillId="2" borderId="21" xfId="0" applyFont="1" applyFill="1" applyBorder="1" applyAlignment="1" applyProtection="1">
      <alignment horizontal="left" vertical="center" indent="1"/>
    </xf>
    <xf numFmtId="165" fontId="13" fillId="2" borderId="23" xfId="1" applyNumberFormat="1" applyFont="1" applyFill="1" applyBorder="1" applyAlignment="1" applyProtection="1">
      <alignment horizontal="center" vertical="center"/>
    </xf>
    <xf numFmtId="0" fontId="5" fillId="2" borderId="24" xfId="0" applyFont="1" applyFill="1" applyBorder="1" applyAlignment="1" applyProtection="1">
      <alignment horizontal="left" vertical="center" wrapText="1" indent="1"/>
    </xf>
    <xf numFmtId="164" fontId="5" fillId="2" borderId="25" xfId="0" applyNumberFormat="1" applyFont="1" applyFill="1" applyBorder="1" applyAlignment="1" applyProtection="1">
      <alignment horizontal="center" vertical="center"/>
      <protection locked="0"/>
    </xf>
    <xf numFmtId="0" fontId="5" fillId="2" borderId="24" xfId="0" applyFont="1" applyFill="1" applyBorder="1" applyAlignment="1" applyProtection="1">
      <alignment horizontal="left" vertical="center" indent="1"/>
    </xf>
    <xf numFmtId="0" fontId="0" fillId="2" borderId="18" xfId="0" applyFill="1" applyBorder="1" applyAlignment="1" applyProtection="1">
      <alignment horizontal="center" vertical="center"/>
    </xf>
    <xf numFmtId="9" fontId="5" fillId="2" borderId="26" xfId="0" applyNumberFormat="1" applyFont="1" applyFill="1" applyBorder="1" applyAlignment="1" applyProtection="1">
      <alignment horizontal="center" vertical="center"/>
      <protection locked="0"/>
    </xf>
    <xf numFmtId="165" fontId="5" fillId="2" borderId="27" xfId="0" applyNumberFormat="1" applyFont="1" applyFill="1" applyBorder="1" applyAlignment="1" applyProtection="1">
      <alignment horizontal="center" vertical="center"/>
      <protection locked="0"/>
    </xf>
    <xf numFmtId="0" fontId="26" fillId="2" borderId="0" xfId="0" applyFont="1" applyFill="1" applyAlignment="1" applyProtection="1">
      <alignment vertical="center"/>
    </xf>
    <xf numFmtId="2" fontId="26" fillId="2" borderId="0" xfId="0" applyNumberFormat="1" applyFont="1" applyFill="1" applyBorder="1" applyAlignment="1" applyProtection="1">
      <alignment horizontal="left" vertical="center"/>
    </xf>
    <xf numFmtId="0" fontId="26" fillId="2" borderId="0" xfId="0" applyFont="1" applyFill="1" applyBorder="1" applyAlignment="1" applyProtection="1">
      <alignment horizontal="left" vertical="center"/>
    </xf>
    <xf numFmtId="9" fontId="26" fillId="2" borderId="0" xfId="0" applyNumberFormat="1" applyFont="1" applyFill="1" applyAlignment="1" applyProtection="1">
      <alignment vertical="center"/>
    </xf>
    <xf numFmtId="165" fontId="26" fillId="2" borderId="0" xfId="0" applyNumberFormat="1" applyFont="1" applyFill="1" applyAlignment="1" applyProtection="1">
      <alignment horizontal="left" vertical="center"/>
    </xf>
    <xf numFmtId="9" fontId="26" fillId="2" borderId="0" xfId="0" applyNumberFormat="1" applyFont="1" applyFill="1" applyAlignment="1" applyProtection="1">
      <alignment horizontal="left" vertical="center"/>
    </xf>
    <xf numFmtId="0" fontId="26" fillId="2" borderId="0" xfId="0" applyFont="1" applyFill="1" applyAlignment="1" applyProtection="1">
      <alignment horizontal="left" vertical="center"/>
    </xf>
    <xf numFmtId="10" fontId="26" fillId="2" borderId="0" xfId="0" applyNumberFormat="1" applyFont="1" applyFill="1" applyAlignment="1" applyProtection="1">
      <alignment horizontal="left" vertical="center"/>
    </xf>
    <xf numFmtId="10" fontId="25" fillId="2" borderId="0" xfId="0" applyNumberFormat="1" applyFont="1" applyFill="1" applyAlignment="1" applyProtection="1">
      <alignment horizontal="left" vertical="center"/>
    </xf>
    <xf numFmtId="164" fontId="27" fillId="2" borderId="0" xfId="0" applyNumberFormat="1" applyFont="1" applyFill="1" applyBorder="1" applyAlignment="1" applyProtection="1">
      <alignment horizontal="left" vertical="center"/>
    </xf>
    <xf numFmtId="0" fontId="26" fillId="2" borderId="0" xfId="0" applyFont="1" applyFill="1" applyAlignment="1" applyProtection="1">
      <alignment horizontal="center" vertical="center"/>
    </xf>
    <xf numFmtId="0" fontId="18" fillId="2" borderId="0" xfId="0" applyFont="1" applyFill="1" applyAlignment="1" applyProtection="1">
      <alignment horizontal="left" vertical="center" wrapText="1"/>
    </xf>
    <xf numFmtId="0" fontId="11" fillId="2" borderId="0" xfId="0" applyFont="1" applyFill="1" applyBorder="1" applyAlignment="1" applyProtection="1">
      <alignment horizontal="left" vertical="center" wrapText="1"/>
    </xf>
    <xf numFmtId="0" fontId="9" fillId="5" borderId="4" xfId="0" applyFont="1" applyFill="1" applyBorder="1" applyAlignment="1" applyProtection="1">
      <alignment horizontal="left" vertical="center" wrapText="1" indent="1"/>
    </xf>
    <xf numFmtId="0" fontId="9" fillId="5" borderId="5" xfId="0" applyFont="1" applyFill="1" applyBorder="1" applyAlignment="1" applyProtection="1">
      <alignment horizontal="left" vertical="center" wrapText="1" indent="1"/>
    </xf>
    <xf numFmtId="0" fontId="9" fillId="5" borderId="6" xfId="0" applyFont="1" applyFill="1" applyBorder="1" applyAlignment="1" applyProtection="1">
      <alignment horizontal="left" vertical="center" wrapText="1" indent="1"/>
    </xf>
    <xf numFmtId="0" fontId="10" fillId="3" borderId="0" xfId="0" applyFont="1" applyFill="1" applyBorder="1" applyAlignment="1" applyProtection="1">
      <alignment horizontal="left" vertical="center" indent="1"/>
    </xf>
    <xf numFmtId="0" fontId="17" fillId="2" borderId="0" xfId="0" applyFont="1" applyFill="1" applyBorder="1" applyAlignment="1" applyProtection="1">
      <alignment horizontal="left" vertical="center" wrapText="1"/>
    </xf>
    <xf numFmtId="0" fontId="13" fillId="4" borderId="12" xfId="0" applyFont="1" applyFill="1" applyBorder="1" applyAlignment="1" applyProtection="1">
      <alignment horizontal="center" vertical="center"/>
    </xf>
    <xf numFmtId="164" fontId="14" fillId="2" borderId="15" xfId="0" applyNumberFormat="1" applyFont="1" applyFill="1" applyBorder="1" applyAlignment="1" applyProtection="1">
      <alignment horizontal="center" vertical="center"/>
    </xf>
    <xf numFmtId="164" fontId="14" fillId="2" borderId="13" xfId="0" applyNumberFormat="1" applyFont="1" applyFill="1" applyBorder="1" applyAlignment="1" applyProtection="1">
      <alignment horizontal="center" vertical="center"/>
    </xf>
    <xf numFmtId="164" fontId="16" fillId="2" borderId="12" xfId="0" applyNumberFormat="1" applyFont="1" applyFill="1" applyBorder="1" applyAlignment="1" applyProtection="1">
      <alignment horizontal="center" vertical="center"/>
    </xf>
    <xf numFmtId="164" fontId="15" fillId="2" borderId="15" xfId="0" applyNumberFormat="1" applyFont="1" applyFill="1" applyBorder="1" applyAlignment="1" applyProtection="1">
      <alignment horizontal="center" vertical="center"/>
    </xf>
    <xf numFmtId="164" fontId="15" fillId="2" borderId="13" xfId="0" applyNumberFormat="1" applyFont="1" applyFill="1" applyBorder="1" applyAlignment="1" applyProtection="1">
      <alignment horizontal="center" vertical="center"/>
    </xf>
  </cellXfs>
  <cellStyles count="2">
    <cellStyle name="Normal" xfId="0" builtinId="0"/>
    <cellStyle name="Percent" xfId="1" builtinId="5"/>
  </cellStyles>
  <dxfs count="0"/>
  <tableStyles count="0" defaultTableStyle="TableStyleMedium2" defaultPivotStyle="PivotStyleLight16"/>
  <colors>
    <mruColors>
      <color rgb="FFB10101"/>
      <color rgb="FFFFF3C6"/>
      <color rgb="FF9CCDFB"/>
      <color rgb="FF191D64"/>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95250</xdr:colOff>
      <xdr:row>2</xdr:row>
      <xdr:rowOff>51288</xdr:rowOff>
    </xdr:from>
    <xdr:to>
      <xdr:col>6</xdr:col>
      <xdr:colOff>1377</xdr:colOff>
      <xdr:row>3</xdr:row>
      <xdr:rowOff>100361</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47442" y="432288"/>
          <a:ext cx="1333153" cy="2395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56"/>
  <sheetViews>
    <sheetView tabSelected="1" zoomScale="85" zoomScaleNormal="85" workbookViewId="0">
      <selection activeCell="D12" sqref="D12"/>
    </sheetView>
  </sheetViews>
  <sheetFormatPr defaultColWidth="9.140625" defaultRowHeight="17.25" x14ac:dyDescent="0.25"/>
  <cols>
    <col min="1" max="2" width="3.7109375" style="1" customWidth="1"/>
    <col min="3" max="3" width="37" style="1" customWidth="1"/>
    <col min="4" max="4" width="20.7109375" style="40" customWidth="1"/>
    <col min="5" max="5" width="2.7109375" style="40" customWidth="1"/>
    <col min="6" max="6" width="18.7109375" style="33" customWidth="1"/>
    <col min="7" max="7" width="3.7109375" style="40" customWidth="1"/>
    <col min="8" max="8" width="3.7109375" style="1" customWidth="1"/>
    <col min="9" max="12" width="9.140625" style="71" customWidth="1"/>
    <col min="13" max="35" width="9.140625" style="49"/>
    <col min="36" max="16384" width="9.140625" style="1"/>
  </cols>
  <sheetData>
    <row r="1" spans="1:8" ht="15" customHeight="1" thickBot="1" x14ac:dyDescent="0.3">
      <c r="A1" s="3"/>
      <c r="B1" s="3"/>
      <c r="C1" s="16"/>
      <c r="D1" s="17"/>
      <c r="E1" s="17"/>
      <c r="F1" s="13"/>
      <c r="G1" s="17"/>
      <c r="H1" s="3"/>
    </row>
    <row r="2" spans="1:8" ht="15" customHeight="1" x14ac:dyDescent="0.25">
      <c r="A2" s="3"/>
      <c r="B2" s="6"/>
      <c r="C2" s="7"/>
      <c r="D2" s="7"/>
      <c r="E2" s="7"/>
      <c r="F2" s="7"/>
      <c r="G2" s="8"/>
      <c r="H2" s="3"/>
    </row>
    <row r="3" spans="1:8" ht="15" x14ac:dyDescent="0.25">
      <c r="A3" s="3"/>
      <c r="B3" s="9"/>
      <c r="C3" s="2" t="s">
        <v>2</v>
      </c>
      <c r="D3" s="3"/>
      <c r="E3" s="3"/>
      <c r="F3" s="3"/>
      <c r="G3" s="10"/>
      <c r="H3" s="3"/>
    </row>
    <row r="4" spans="1:8" ht="30" customHeight="1" x14ac:dyDescent="0.25">
      <c r="A4" s="3"/>
      <c r="B4" s="9"/>
      <c r="C4" s="52" t="s">
        <v>3</v>
      </c>
      <c r="D4" s="3"/>
      <c r="E4" s="3"/>
      <c r="F4" s="3"/>
      <c r="G4" s="10"/>
      <c r="H4" s="3"/>
    </row>
    <row r="5" spans="1:8" ht="15" customHeight="1" x14ac:dyDescent="0.25">
      <c r="A5" s="4"/>
      <c r="B5" s="9"/>
      <c r="C5" s="16"/>
      <c r="D5" s="17"/>
      <c r="E5" s="17"/>
      <c r="F5" s="13"/>
      <c r="G5" s="18"/>
      <c r="H5" s="4"/>
    </row>
    <row r="6" spans="1:8" ht="42" customHeight="1" x14ac:dyDescent="0.25">
      <c r="A6" s="3"/>
      <c r="B6" s="9"/>
      <c r="C6" s="83" t="s">
        <v>43</v>
      </c>
      <c r="D6" s="83"/>
      <c r="E6" s="83"/>
      <c r="F6" s="83"/>
      <c r="G6" s="18"/>
      <c r="H6" s="3"/>
    </row>
    <row r="7" spans="1:8" ht="12" customHeight="1" x14ac:dyDescent="0.25">
      <c r="A7" s="3"/>
      <c r="B7" s="9"/>
      <c r="C7" s="16"/>
      <c r="D7" s="17"/>
      <c r="E7" s="17"/>
      <c r="F7" s="13"/>
      <c r="G7" s="18"/>
      <c r="H7" s="3"/>
    </row>
    <row r="8" spans="1:8" ht="20.100000000000001" customHeight="1" x14ac:dyDescent="0.25">
      <c r="A8" s="3"/>
      <c r="B8" s="9"/>
      <c r="C8" s="25" t="s">
        <v>40</v>
      </c>
      <c r="D8" s="26"/>
      <c r="E8" s="26"/>
      <c r="F8" s="26"/>
      <c r="G8" s="18"/>
      <c r="H8" s="3"/>
    </row>
    <row r="9" spans="1:8" ht="12" customHeight="1" x14ac:dyDescent="0.25">
      <c r="A9" s="3"/>
      <c r="B9" s="9"/>
      <c r="C9" s="16"/>
      <c r="D9" s="17"/>
      <c r="E9" s="17"/>
      <c r="F9" s="13"/>
      <c r="G9" s="18"/>
      <c r="H9" s="3"/>
    </row>
    <row r="10" spans="1:8" ht="21.95" customHeight="1" x14ac:dyDescent="0.25">
      <c r="A10" s="3"/>
      <c r="B10" s="9"/>
      <c r="C10" s="87" t="s">
        <v>0</v>
      </c>
      <c r="D10" s="87"/>
      <c r="E10" s="87"/>
      <c r="F10" s="87"/>
      <c r="G10" s="18"/>
      <c r="H10" s="3"/>
    </row>
    <row r="11" spans="1:8" ht="12" customHeight="1" x14ac:dyDescent="0.25">
      <c r="A11" s="3"/>
      <c r="B11" s="9"/>
      <c r="C11" s="16"/>
      <c r="D11" s="17"/>
      <c r="E11" s="17"/>
      <c r="F11" s="13"/>
      <c r="G11" s="18"/>
      <c r="H11" s="3"/>
    </row>
    <row r="12" spans="1:8" ht="21.95" customHeight="1" x14ac:dyDescent="0.25">
      <c r="A12" s="3"/>
      <c r="B12" s="9"/>
      <c r="C12" s="27" t="s">
        <v>4</v>
      </c>
      <c r="D12" s="58"/>
      <c r="E12" s="56"/>
      <c r="F12" s="14"/>
      <c r="G12" s="15"/>
      <c r="H12" s="3"/>
    </row>
    <row r="13" spans="1:8" ht="18" customHeight="1" x14ac:dyDescent="0.25">
      <c r="A13" s="3"/>
      <c r="B13" s="9"/>
      <c r="C13" s="12"/>
      <c r="D13" s="57"/>
      <c r="E13" s="13"/>
      <c r="F13" s="14"/>
      <c r="G13" s="15"/>
      <c r="H13" s="3"/>
    </row>
    <row r="14" spans="1:8" ht="21.95" customHeight="1" x14ac:dyDescent="0.25">
      <c r="A14" s="3"/>
      <c r="B14" s="9"/>
      <c r="C14" s="53" t="s">
        <v>13</v>
      </c>
      <c r="D14" s="54" t="s">
        <v>16</v>
      </c>
      <c r="E14" s="14"/>
      <c r="F14" s="14"/>
      <c r="G14" s="15"/>
      <c r="H14" s="3"/>
    </row>
    <row r="15" spans="1:8" ht="21.95" customHeight="1" x14ac:dyDescent="0.25">
      <c r="A15" s="3"/>
      <c r="B15" s="9"/>
      <c r="C15" s="28" t="s">
        <v>14</v>
      </c>
      <c r="D15" s="60"/>
      <c r="E15" s="59"/>
      <c r="F15" s="14" t="s">
        <v>1</v>
      </c>
      <c r="G15" s="15"/>
      <c r="H15" s="3"/>
    </row>
    <row r="16" spans="1:8" ht="21.95" customHeight="1" x14ac:dyDescent="0.25">
      <c r="A16" s="3"/>
      <c r="B16" s="9"/>
      <c r="C16" s="29" t="s">
        <v>15</v>
      </c>
      <c r="D16" s="61"/>
      <c r="E16" s="59"/>
      <c r="F16" s="14" t="s">
        <v>1</v>
      </c>
      <c r="G16" s="15"/>
      <c r="H16" s="3"/>
    </row>
    <row r="17" spans="1:9" ht="21.95" customHeight="1" x14ac:dyDescent="0.25">
      <c r="A17" s="3"/>
      <c r="B17" s="9"/>
      <c r="C17" s="29" t="s">
        <v>18</v>
      </c>
      <c r="D17" s="61"/>
      <c r="E17" s="14"/>
      <c r="F17" s="14" t="s">
        <v>1</v>
      </c>
      <c r="G17" s="15"/>
      <c r="H17" s="3"/>
    </row>
    <row r="18" spans="1:9" ht="21.95" customHeight="1" x14ac:dyDescent="0.25">
      <c r="A18" s="3"/>
      <c r="B18" s="9"/>
      <c r="C18" s="63" t="s">
        <v>19</v>
      </c>
      <c r="D18" s="62"/>
      <c r="E18" s="14"/>
      <c r="F18" s="14" t="s">
        <v>1</v>
      </c>
      <c r="G18" s="15"/>
      <c r="H18" s="3"/>
    </row>
    <row r="19" spans="1:9" ht="21.95" customHeight="1" x14ac:dyDescent="0.25">
      <c r="A19" s="3"/>
      <c r="B19" s="9"/>
      <c r="C19" s="29" t="s">
        <v>17</v>
      </c>
      <c r="D19" s="60"/>
      <c r="E19" s="59"/>
      <c r="F19" s="14" t="s">
        <v>1</v>
      </c>
      <c r="G19" s="15"/>
      <c r="H19" s="3"/>
    </row>
    <row r="20" spans="1:9" ht="21.95" customHeight="1" x14ac:dyDescent="0.25">
      <c r="A20" s="3"/>
      <c r="B20" s="9"/>
      <c r="C20" s="19" t="s">
        <v>22</v>
      </c>
      <c r="D20" s="64" t="str">
        <f>IF(SUM(D15:D19)=0,"",SUM(D15:D19))</f>
        <v/>
      </c>
      <c r="E20" s="14"/>
      <c r="F20" s="14" t="s">
        <v>1</v>
      </c>
      <c r="G20" s="15"/>
      <c r="H20" s="3"/>
    </row>
    <row r="21" spans="1:9" ht="18" customHeight="1" x14ac:dyDescent="0.25">
      <c r="A21" s="3"/>
      <c r="B21" s="9"/>
      <c r="C21" s="16"/>
      <c r="D21" s="17"/>
      <c r="E21" s="17"/>
      <c r="F21" s="13"/>
      <c r="G21" s="18"/>
      <c r="H21" s="3"/>
    </row>
    <row r="22" spans="1:9" ht="21.95" customHeight="1" x14ac:dyDescent="0.25">
      <c r="A22" s="3"/>
      <c r="B22" s="9"/>
      <c r="C22" s="30" t="s">
        <v>20</v>
      </c>
      <c r="D22" s="31" t="str">
        <f>IF(D$20="","",VLOOKUP(D12,Inputs!A2:B6,2,FALSE)*D20)</f>
        <v/>
      </c>
      <c r="E22" s="13"/>
      <c r="F22" s="14"/>
      <c r="G22" s="15"/>
      <c r="H22" s="3"/>
    </row>
    <row r="23" spans="1:9" ht="12" customHeight="1" x14ac:dyDescent="0.25">
      <c r="A23" s="3"/>
      <c r="B23" s="9"/>
      <c r="C23" s="16"/>
      <c r="D23" s="17"/>
      <c r="E23" s="17"/>
      <c r="F23" s="13"/>
      <c r="G23" s="18"/>
      <c r="H23" s="3"/>
    </row>
    <row r="24" spans="1:9" ht="21.95" customHeight="1" x14ac:dyDescent="0.25">
      <c r="A24" s="5"/>
      <c r="B24" s="9"/>
      <c r="C24" s="88" t="s">
        <v>21</v>
      </c>
      <c r="D24" s="88"/>
      <c r="E24" s="88"/>
      <c r="F24" s="88"/>
      <c r="G24" s="15"/>
      <c r="H24" s="5"/>
    </row>
    <row r="25" spans="1:9" ht="20.100000000000001" customHeight="1" x14ac:dyDescent="0.25">
      <c r="A25" s="3"/>
      <c r="B25" s="9"/>
      <c r="C25" s="14"/>
      <c r="D25" s="13"/>
      <c r="E25" s="13"/>
      <c r="F25" s="13"/>
      <c r="G25" s="18"/>
      <c r="H25" s="3"/>
    </row>
    <row r="26" spans="1:9" ht="21.95" customHeight="1" x14ac:dyDescent="0.25">
      <c r="A26" s="3"/>
      <c r="B26" s="9"/>
      <c r="C26" s="87" t="s">
        <v>23</v>
      </c>
      <c r="D26" s="87"/>
      <c r="E26" s="87"/>
      <c r="F26" s="87"/>
      <c r="G26" s="18"/>
      <c r="H26" s="3"/>
    </row>
    <row r="27" spans="1:9" ht="12" customHeight="1" x14ac:dyDescent="0.25">
      <c r="A27" s="3"/>
      <c r="B27" s="9"/>
      <c r="C27" s="16"/>
      <c r="D27" s="17"/>
      <c r="E27" s="17"/>
      <c r="F27" s="13"/>
      <c r="G27" s="18"/>
      <c r="H27" s="3"/>
    </row>
    <row r="28" spans="1:9" ht="21.95" customHeight="1" x14ac:dyDescent="0.25">
      <c r="A28" s="3"/>
      <c r="B28" s="9"/>
      <c r="C28" s="65" t="s">
        <v>24</v>
      </c>
      <c r="D28" s="66"/>
      <c r="E28" s="56"/>
      <c r="F28" s="14"/>
      <c r="G28" s="15"/>
      <c r="H28" s="3"/>
    </row>
    <row r="29" spans="1:9" ht="8.1" customHeight="1" x14ac:dyDescent="0.25">
      <c r="A29" s="3"/>
      <c r="B29" s="9"/>
      <c r="C29" s="32"/>
      <c r="D29" s="17"/>
      <c r="E29" s="17"/>
      <c r="F29" s="13"/>
      <c r="G29" s="18"/>
      <c r="H29" s="3"/>
    </row>
    <row r="30" spans="1:9" ht="21.95" customHeight="1" x14ac:dyDescent="0.25">
      <c r="A30" s="3"/>
      <c r="B30" s="9"/>
      <c r="C30" s="67" t="s">
        <v>34</v>
      </c>
      <c r="D30" s="69" t="s">
        <v>5</v>
      </c>
      <c r="E30" s="56"/>
      <c r="G30" s="34"/>
      <c r="H30" s="3"/>
      <c r="I30" s="72" t="str">
        <f>D30</f>
        <v>Select from list</v>
      </c>
    </row>
    <row r="31" spans="1:9" ht="8.1" customHeight="1" x14ac:dyDescent="0.25">
      <c r="A31" s="3"/>
      <c r="B31" s="9"/>
      <c r="C31" s="32"/>
      <c r="D31" s="68"/>
      <c r="E31" s="17"/>
      <c r="G31" s="18"/>
      <c r="H31" s="3"/>
      <c r="I31" s="73"/>
    </row>
    <row r="32" spans="1:9" ht="21.95" customHeight="1" x14ac:dyDescent="0.25">
      <c r="A32" s="5"/>
      <c r="B32" s="9"/>
      <c r="C32" s="27" t="s">
        <v>28</v>
      </c>
      <c r="D32" s="51" t="str">
        <f>IF(D30="Select from list","",IF(D30=20%,8%,2%))</f>
        <v/>
      </c>
      <c r="E32" s="13"/>
      <c r="G32" s="15"/>
      <c r="H32" s="5"/>
      <c r="I32" s="72" t="str">
        <f>D32</f>
        <v/>
      </c>
    </row>
    <row r="33" spans="1:12" ht="8.1" customHeight="1" x14ac:dyDescent="0.25">
      <c r="A33" s="3"/>
      <c r="B33" s="9"/>
      <c r="C33" s="32"/>
      <c r="D33" s="17"/>
      <c r="E33" s="17"/>
      <c r="F33" s="13"/>
      <c r="G33" s="18"/>
      <c r="H33" s="3"/>
    </row>
    <row r="34" spans="1:12" ht="21.95" customHeight="1" x14ac:dyDescent="0.25">
      <c r="A34" s="5"/>
      <c r="B34" s="9"/>
      <c r="C34" s="27" t="s">
        <v>38</v>
      </c>
      <c r="D34" s="70"/>
      <c r="E34" s="13"/>
      <c r="F34" s="14"/>
      <c r="G34" s="15"/>
      <c r="H34" s="5"/>
      <c r="I34" s="74"/>
    </row>
    <row r="35" spans="1:12" ht="8.1" customHeight="1" x14ac:dyDescent="0.25">
      <c r="A35" s="3"/>
      <c r="B35" s="9"/>
      <c r="C35" s="32"/>
      <c r="D35" s="68"/>
      <c r="E35" s="17"/>
      <c r="F35" s="13"/>
      <c r="G35" s="18"/>
      <c r="H35" s="3"/>
    </row>
    <row r="36" spans="1:12" ht="21.95" customHeight="1" x14ac:dyDescent="0.25">
      <c r="A36" s="5"/>
      <c r="B36" s="9"/>
      <c r="C36" s="27" t="s">
        <v>30</v>
      </c>
      <c r="D36" s="47" t="str">
        <f>IF(D34="","",MAX(L39,19%))</f>
        <v/>
      </c>
      <c r="E36" s="13"/>
      <c r="F36" s="14" t="s">
        <v>37</v>
      </c>
      <c r="G36" s="15"/>
      <c r="H36" s="5"/>
      <c r="I36" s="75">
        <v>50000</v>
      </c>
      <c r="J36" s="76">
        <v>0.19</v>
      </c>
      <c r="K36" s="75">
        <f>I36*J36</f>
        <v>9500</v>
      </c>
      <c r="L36" s="77"/>
    </row>
    <row r="37" spans="1:12" ht="8.1" customHeight="1" x14ac:dyDescent="0.25">
      <c r="A37" s="3"/>
      <c r="B37" s="9"/>
      <c r="C37" s="32"/>
      <c r="D37" s="17"/>
      <c r="E37" s="17"/>
      <c r="F37" s="13"/>
      <c r="G37" s="18"/>
      <c r="H37" s="3"/>
      <c r="I37" s="77"/>
      <c r="J37" s="77"/>
      <c r="K37" s="77"/>
      <c r="L37" s="77"/>
    </row>
    <row r="38" spans="1:12" ht="21.95" customHeight="1" x14ac:dyDescent="0.25">
      <c r="A38" s="3"/>
      <c r="B38" s="9"/>
      <c r="C38" s="27" t="s">
        <v>29</v>
      </c>
      <c r="D38" s="51" t="str">
        <f>IF(D30="Select from list","",15%)</f>
        <v/>
      </c>
      <c r="E38" s="13"/>
      <c r="F38" s="14"/>
      <c r="G38" s="34"/>
      <c r="H38" s="3"/>
      <c r="I38" s="75">
        <f>D34-I36</f>
        <v>-50000</v>
      </c>
      <c r="J38" s="78">
        <v>0.26500000000000001</v>
      </c>
      <c r="K38" s="75">
        <f>I38*J38</f>
        <v>-13250</v>
      </c>
      <c r="L38" s="77"/>
    </row>
    <row r="39" spans="1:12" ht="18" customHeight="1" x14ac:dyDescent="0.25">
      <c r="A39" s="3"/>
      <c r="B39" s="9"/>
      <c r="C39" s="12"/>
      <c r="D39" s="13"/>
      <c r="E39" s="13"/>
      <c r="F39" s="14"/>
      <c r="G39" s="15"/>
      <c r="H39" s="3"/>
      <c r="I39" s="77"/>
      <c r="J39" s="77"/>
      <c r="K39" s="75">
        <f>SUM(K36:K38)</f>
        <v>-3750</v>
      </c>
      <c r="L39" s="79" t="e">
        <f>MIN(K39/D34,25%)</f>
        <v>#DIV/0!</v>
      </c>
    </row>
    <row r="40" spans="1:12" ht="21.95" customHeight="1" x14ac:dyDescent="0.25">
      <c r="A40" s="3"/>
      <c r="B40" s="9"/>
      <c r="C40" s="53" t="s">
        <v>35</v>
      </c>
      <c r="D40" s="55" t="s">
        <v>25</v>
      </c>
      <c r="E40" s="89" t="s">
        <v>26</v>
      </c>
      <c r="F40" s="89"/>
      <c r="G40" s="15"/>
      <c r="H40" s="3"/>
    </row>
    <row r="41" spans="1:12" ht="21.95" customHeight="1" x14ac:dyDescent="0.25">
      <c r="A41" s="3"/>
      <c r="B41" s="9"/>
      <c r="C41" s="35" t="s">
        <v>24</v>
      </c>
      <c r="D41" s="20" t="str">
        <f>IF($D$28="","",$D$28)</f>
        <v/>
      </c>
      <c r="E41" s="90" t="str">
        <f t="shared" ref="E41" si="0">IF($D$28="","",$D$28)</f>
        <v/>
      </c>
      <c r="F41" s="91"/>
      <c r="G41" s="15"/>
      <c r="H41" s="3"/>
    </row>
    <row r="42" spans="1:12" ht="21.95" customHeight="1" x14ac:dyDescent="0.25">
      <c r="A42" s="3"/>
      <c r="B42" s="9"/>
      <c r="C42" s="35" t="s">
        <v>33</v>
      </c>
      <c r="D42" s="20" t="str">
        <f>IF(D30="Select from list","",I42-D41)</f>
        <v/>
      </c>
      <c r="E42" s="90" t="str">
        <f>IF($D$32="","",0)</f>
        <v/>
      </c>
      <c r="F42" s="91"/>
      <c r="G42" s="15"/>
      <c r="H42" s="3"/>
      <c r="I42" s="80" t="e">
        <f>D28/(1-(I30+I32))</f>
        <v>#VALUE!</v>
      </c>
    </row>
    <row r="43" spans="1:12" ht="21.95" customHeight="1" x14ac:dyDescent="0.25">
      <c r="A43" s="3"/>
      <c r="B43" s="9"/>
      <c r="C43" s="35" t="s">
        <v>31</v>
      </c>
      <c r="D43" s="20" t="str">
        <f>IF(D30="Select from list","",I42*D38)</f>
        <v/>
      </c>
      <c r="E43" s="90" t="str">
        <f>IF($D$38="","",0)</f>
        <v/>
      </c>
      <c r="F43" s="91"/>
      <c r="G43" s="15"/>
      <c r="H43" s="3"/>
    </row>
    <row r="44" spans="1:12" ht="21.95" customHeight="1" x14ac:dyDescent="0.25">
      <c r="A44" s="3"/>
      <c r="B44" s="9"/>
      <c r="C44" s="35" t="s">
        <v>32</v>
      </c>
      <c r="D44" s="48" t="str">
        <f>IF(D36="","",(I42+D43)*D36)</f>
        <v/>
      </c>
      <c r="E44" s="92" t="str">
        <f>IF(D36="","",E41*D36)</f>
        <v/>
      </c>
      <c r="F44" s="92"/>
      <c r="G44" s="15"/>
      <c r="H44" s="3"/>
    </row>
    <row r="45" spans="1:12" ht="21.95" customHeight="1" x14ac:dyDescent="0.25">
      <c r="A45" s="3"/>
      <c r="B45" s="9"/>
      <c r="C45" s="36" t="s">
        <v>36</v>
      </c>
      <c r="D45" s="37" t="str">
        <f>IF(D44="","",IF($D$30="Select from list","",SUM(D41:D43)-D44))</f>
        <v/>
      </c>
      <c r="E45" s="93" t="str">
        <f>IF(E44="","",IF(D28="","",SUM(E41:F43)-E44))</f>
        <v/>
      </c>
      <c r="F45" s="94"/>
      <c r="G45" s="15"/>
      <c r="H45" s="3"/>
    </row>
    <row r="46" spans="1:12" ht="18" customHeight="1" x14ac:dyDescent="0.25">
      <c r="A46" s="3"/>
      <c r="B46" s="9"/>
      <c r="C46" s="16"/>
      <c r="D46" s="17"/>
      <c r="E46" s="17"/>
      <c r="F46" s="13"/>
      <c r="G46" s="18"/>
      <c r="H46" s="3"/>
    </row>
    <row r="47" spans="1:12" ht="21.95" customHeight="1" x14ac:dyDescent="0.25">
      <c r="A47" s="3"/>
      <c r="B47" s="9"/>
      <c r="C47" s="30" t="s">
        <v>41</v>
      </c>
      <c r="D47" s="38" t="str">
        <f>IF(D45="","",D45-E45)</f>
        <v/>
      </c>
      <c r="E47" s="13"/>
      <c r="F47" s="39" t="str">
        <f>IF(D47="","",D47/D45)</f>
        <v/>
      </c>
      <c r="G47" s="15"/>
      <c r="H47" s="3"/>
    </row>
    <row r="48" spans="1:12" ht="12" customHeight="1" x14ac:dyDescent="0.25">
      <c r="A48" s="3"/>
      <c r="B48" s="9"/>
      <c r="C48" s="16"/>
      <c r="D48" s="17"/>
      <c r="E48" s="17"/>
      <c r="F48" s="13"/>
      <c r="G48" s="18"/>
      <c r="H48" s="3"/>
    </row>
    <row r="49" spans="1:35" ht="39" customHeight="1" x14ac:dyDescent="0.25">
      <c r="A49" s="5"/>
      <c r="B49" s="9"/>
      <c r="C49" s="88" t="s">
        <v>42</v>
      </c>
      <c r="D49" s="88"/>
      <c r="E49" s="88"/>
      <c r="F49" s="88"/>
      <c r="G49" s="15"/>
      <c r="H49" s="5"/>
    </row>
    <row r="50" spans="1:35" ht="15" customHeight="1" x14ac:dyDescent="0.25">
      <c r="A50" s="3"/>
      <c r="B50" s="9"/>
      <c r="C50" s="16"/>
      <c r="D50" s="17"/>
      <c r="E50" s="17"/>
      <c r="F50" s="13"/>
      <c r="G50" s="18"/>
      <c r="H50" s="3"/>
    </row>
    <row r="51" spans="1:35" s="40" customFormat="1" ht="54.95" customHeight="1" x14ac:dyDescent="0.25">
      <c r="A51" s="3"/>
      <c r="B51" s="9"/>
      <c r="C51" s="84" t="s">
        <v>39</v>
      </c>
      <c r="D51" s="85"/>
      <c r="E51" s="85"/>
      <c r="F51" s="86"/>
      <c r="G51" s="18"/>
      <c r="H51" s="3"/>
      <c r="I51" s="81"/>
      <c r="J51" s="81"/>
      <c r="K51" s="81"/>
      <c r="L51" s="81"/>
      <c r="M51" s="50"/>
      <c r="N51" s="50"/>
      <c r="O51" s="50"/>
      <c r="P51" s="50"/>
      <c r="Q51" s="50"/>
      <c r="R51" s="50"/>
      <c r="S51" s="50"/>
      <c r="T51" s="50"/>
      <c r="U51" s="50"/>
      <c r="V51" s="50"/>
      <c r="W51" s="50"/>
      <c r="X51" s="50"/>
      <c r="Y51" s="50"/>
      <c r="Z51" s="50"/>
      <c r="AA51" s="50"/>
      <c r="AB51" s="50"/>
      <c r="AC51" s="50"/>
      <c r="AD51" s="50"/>
      <c r="AE51" s="50"/>
      <c r="AF51" s="50"/>
      <c r="AG51" s="50"/>
      <c r="AH51" s="50"/>
      <c r="AI51" s="50"/>
    </row>
    <row r="52" spans="1:35" s="40" customFormat="1" ht="20.100000000000001" customHeight="1" thickBot="1" x14ac:dyDescent="0.3">
      <c r="A52" s="3"/>
      <c r="B52" s="11"/>
      <c r="C52" s="41"/>
      <c r="D52" s="42"/>
      <c r="E52" s="42"/>
      <c r="F52" s="43"/>
      <c r="G52" s="44"/>
      <c r="H52" s="3"/>
      <c r="I52" s="81"/>
      <c r="J52" s="81"/>
      <c r="K52" s="81"/>
      <c r="L52" s="81"/>
      <c r="M52" s="50"/>
      <c r="N52" s="50"/>
      <c r="O52" s="50"/>
      <c r="P52" s="50"/>
      <c r="Q52" s="50"/>
      <c r="R52" s="50"/>
      <c r="S52" s="50"/>
      <c r="T52" s="50"/>
      <c r="U52" s="50"/>
      <c r="V52" s="50"/>
      <c r="W52" s="50"/>
      <c r="X52" s="50"/>
      <c r="Y52" s="50"/>
      <c r="Z52" s="50"/>
      <c r="AA52" s="50"/>
      <c r="AB52" s="50"/>
      <c r="AC52" s="50"/>
      <c r="AD52" s="50"/>
      <c r="AE52" s="50"/>
      <c r="AF52" s="50"/>
      <c r="AG52" s="50"/>
      <c r="AH52" s="50"/>
      <c r="AI52" s="50"/>
    </row>
    <row r="53" spans="1:35" x14ac:dyDescent="0.25">
      <c r="I53" s="81"/>
    </row>
    <row r="54" spans="1:35" ht="50.1" customHeight="1" x14ac:dyDescent="0.25">
      <c r="B54" s="82" t="s">
        <v>44</v>
      </c>
      <c r="C54" s="82"/>
      <c r="D54" s="82"/>
      <c r="E54" s="82"/>
      <c r="F54" s="82"/>
      <c r="G54" s="82"/>
      <c r="I54" s="81"/>
    </row>
    <row r="55" spans="1:35" ht="5.0999999999999996" customHeight="1" x14ac:dyDescent="0.25">
      <c r="B55" s="45"/>
      <c r="I55" s="81"/>
    </row>
    <row r="56" spans="1:35" x14ac:dyDescent="0.25">
      <c r="B56" s="46" t="s">
        <v>45</v>
      </c>
      <c r="I56" s="81"/>
    </row>
  </sheetData>
  <sheetProtection password="EC08" sheet="1" selectLockedCells="1"/>
  <mergeCells count="13">
    <mergeCell ref="B54:G54"/>
    <mergeCell ref="C6:F6"/>
    <mergeCell ref="C51:F51"/>
    <mergeCell ref="C10:F10"/>
    <mergeCell ref="C26:F26"/>
    <mergeCell ref="C24:F24"/>
    <mergeCell ref="C49:F49"/>
    <mergeCell ref="E40:F40"/>
    <mergeCell ref="E42:F42"/>
    <mergeCell ref="E43:F43"/>
    <mergeCell ref="E41:F41"/>
    <mergeCell ref="E44:F44"/>
    <mergeCell ref="E45:F45"/>
  </mergeCells>
  <printOptions horizontalCentered="1"/>
  <pageMargins left="0.31496062992125984" right="0.31496062992125984" top="0.55118110236220474" bottom="0.55118110236220474" header="0.31496062992125984" footer="0.31496062992125984"/>
  <pageSetup paperSize="9" scale="78" orientation="portrait" r:id="rId1"/>
  <ignoredErrors>
    <ignoredError sqref="I42" evalError="1"/>
  </ignoredErrors>
  <drawing r:id="rId2"/>
  <extLst>
    <ext xmlns:x14="http://schemas.microsoft.com/office/spreadsheetml/2009/9/main" uri="{CCE6A557-97BC-4b89-ADB6-D9C93CAAB3DF}">
      <x14:dataValidations xmlns:xm="http://schemas.microsoft.com/office/excel/2006/main" count="2">
        <x14:dataValidation type="list" error="Please select from list" prompt="Please select from list">
          <x14:formula1>
            <xm:f>Inputs!$A$2:$A$6</xm:f>
          </x14:formula1>
          <xm:sqref>D12</xm:sqref>
        </x14:dataValidation>
        <x14:dataValidation type="list" error="Please select from list" prompt="Please select from list">
          <x14:formula1>
            <xm:f>Inputs!$A$11:$A$13</xm:f>
          </x14:formula1>
          <xm:sqref>D30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activeCell="A14" sqref="A14"/>
    </sheetView>
  </sheetViews>
  <sheetFormatPr defaultColWidth="9.140625" defaultRowHeight="15" x14ac:dyDescent="0.25"/>
  <cols>
    <col min="1" max="1" width="22.7109375" style="24" bestFit="1" customWidth="1"/>
    <col min="2" max="2" width="20.7109375" style="24" customWidth="1"/>
    <col min="3" max="16384" width="9.140625" style="24"/>
  </cols>
  <sheetData>
    <row r="1" spans="1:2" x14ac:dyDescent="0.25">
      <c r="A1" s="23" t="s">
        <v>10</v>
      </c>
      <c r="B1" s="23" t="s">
        <v>9</v>
      </c>
    </row>
    <row r="2" spans="1:2" x14ac:dyDescent="0.25">
      <c r="A2" s="21" t="s">
        <v>11</v>
      </c>
      <c r="B2" s="21">
        <v>35</v>
      </c>
    </row>
    <row r="3" spans="1:2" x14ac:dyDescent="0.25">
      <c r="A3" s="21" t="s">
        <v>12</v>
      </c>
      <c r="B3" s="21">
        <v>30</v>
      </c>
    </row>
    <row r="4" spans="1:2" x14ac:dyDescent="0.25">
      <c r="A4" s="21" t="s">
        <v>6</v>
      </c>
      <c r="B4" s="21">
        <v>25</v>
      </c>
    </row>
    <row r="5" spans="1:2" x14ac:dyDescent="0.25">
      <c r="A5" s="21" t="s">
        <v>7</v>
      </c>
      <c r="B5" s="21">
        <v>20</v>
      </c>
    </row>
    <row r="6" spans="1:2" x14ac:dyDescent="0.25">
      <c r="A6" s="21" t="s">
        <v>8</v>
      </c>
      <c r="B6" s="21">
        <v>15</v>
      </c>
    </row>
    <row r="10" spans="1:2" x14ac:dyDescent="0.25">
      <c r="A10" s="23" t="s">
        <v>27</v>
      </c>
    </row>
    <row r="11" spans="1:2" x14ac:dyDescent="0.25">
      <c r="A11" s="22">
        <v>0.2</v>
      </c>
    </row>
    <row r="12" spans="1:2" x14ac:dyDescent="0.25">
      <c r="A12" s="22">
        <v>0.4</v>
      </c>
    </row>
    <row r="13" spans="1:2" x14ac:dyDescent="0.25">
      <c r="A13" s="22">
        <v>0.45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Relevant Life Calculator</vt:lpstr>
      <vt:lpstr>Inputs</vt:lpstr>
      <vt:lpstr>'Relevant Life Calculator'!Print_Area</vt:lpstr>
    </vt:vector>
  </TitlesOfParts>
  <Company>Ageas Protect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 Roberts</dc:creator>
  <cp:lastModifiedBy>Andy Roberts</cp:lastModifiedBy>
  <cp:lastPrinted>2020-07-24T13:40:55Z</cp:lastPrinted>
  <dcterms:created xsi:type="dcterms:W3CDTF">2017-06-05T07:01:16Z</dcterms:created>
  <dcterms:modified xsi:type="dcterms:W3CDTF">2025-03-13T14:52:25Z</dcterms:modified>
</cp:coreProperties>
</file>